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FQGY\AppData\Local\Temp\EZD\MDAwMDA5fDU4MDRjZTY1LTZiY2YtNGMyZC04Nzg4LTAwODJmMGVlMDU0OV9kb2M=\"/>
    </mc:Choice>
  </mc:AlternateContent>
  <xr:revisionPtr revIDLastSave="0" documentId="13_ncr:1_{68A24B0E-74D4-407B-A53D-E6B6645A10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cenowy" sheetId="3" r:id="rId1"/>
  </sheets>
  <definedNames>
    <definedName name="__xlnm_Print_Area">#REF!</definedName>
  </definedNames>
  <calcPr calcId="181029"/>
</workbook>
</file>

<file path=xl/calcChain.xml><?xml version="1.0" encoding="utf-8"?>
<calcChain xmlns="http://schemas.openxmlformats.org/spreadsheetml/2006/main">
  <c r="I22" i="3" l="1"/>
  <c r="K18" i="3"/>
  <c r="K6" i="3"/>
  <c r="L6" i="3" s="1"/>
  <c r="K7" i="3"/>
  <c r="L7" i="3" s="1"/>
  <c r="R7" i="3" s="1"/>
  <c r="T7" i="3" s="1"/>
  <c r="K8" i="3"/>
  <c r="L8" i="3" s="1"/>
  <c r="R8" i="3" s="1"/>
  <c r="T8" i="3" s="1"/>
  <c r="K9" i="3"/>
  <c r="L9" i="3" s="1"/>
  <c r="R9" i="3" s="1"/>
  <c r="T9" i="3" s="1"/>
  <c r="K10" i="3"/>
  <c r="L10" i="3" s="1"/>
  <c r="R10" i="3" s="1"/>
  <c r="T10" i="3" s="1"/>
  <c r="K11" i="3"/>
  <c r="L11" i="3" s="1"/>
  <c r="R11" i="3" s="1"/>
  <c r="T11" i="3" s="1"/>
  <c r="K12" i="3"/>
  <c r="L12" i="3" s="1"/>
  <c r="R12" i="3" s="1"/>
  <c r="T12" i="3" s="1"/>
  <c r="K13" i="3"/>
  <c r="L13" i="3" s="1"/>
  <c r="R13" i="3" s="1"/>
  <c r="T13" i="3" s="1"/>
  <c r="K14" i="3"/>
  <c r="L14" i="3" s="1"/>
  <c r="R14" i="3" s="1"/>
  <c r="T14" i="3" s="1"/>
  <c r="K15" i="3"/>
  <c r="L15" i="3" s="1"/>
  <c r="R15" i="3" s="1"/>
  <c r="T15" i="3" s="1"/>
  <c r="K16" i="3"/>
  <c r="L16" i="3"/>
  <c r="R16" i="3" s="1"/>
  <c r="T16" i="3" s="1"/>
  <c r="K17" i="3"/>
  <c r="L17" i="3" s="1"/>
  <c r="R17" i="3" s="1"/>
  <c r="T17" i="3" s="1"/>
  <c r="L18" i="3"/>
  <c r="R18" i="3" s="1"/>
  <c r="T18" i="3" s="1"/>
  <c r="K20" i="3"/>
  <c r="L20" i="3"/>
  <c r="K21" i="3"/>
  <c r="L21" i="3" s="1"/>
  <c r="R21" i="3" s="1"/>
  <c r="T21" i="3" s="1"/>
  <c r="K5" i="3"/>
  <c r="L5" i="3" s="1"/>
  <c r="R5" i="3" s="1"/>
  <c r="T5" i="3" s="1"/>
  <c r="F6" i="3"/>
  <c r="G6" i="3" s="1"/>
  <c r="N6" i="3" s="1"/>
  <c r="P6" i="3" s="1"/>
  <c r="F7" i="3"/>
  <c r="G7" i="3" s="1"/>
  <c r="N7" i="3" s="1"/>
  <c r="P7" i="3" s="1"/>
  <c r="F8" i="3"/>
  <c r="G8" i="3" s="1"/>
  <c r="N8" i="3" s="1"/>
  <c r="P8" i="3" s="1"/>
  <c r="F9" i="3"/>
  <c r="G9" i="3" s="1"/>
  <c r="N9" i="3" s="1"/>
  <c r="P9" i="3" s="1"/>
  <c r="F10" i="3"/>
  <c r="G10" i="3" s="1"/>
  <c r="N10" i="3" s="1"/>
  <c r="P10" i="3" s="1"/>
  <c r="F11" i="3"/>
  <c r="G11" i="3" s="1"/>
  <c r="N11" i="3" s="1"/>
  <c r="P11" i="3" s="1"/>
  <c r="F12" i="3"/>
  <c r="G12" i="3" s="1"/>
  <c r="N12" i="3" s="1"/>
  <c r="P12" i="3" s="1"/>
  <c r="F13" i="3"/>
  <c r="G13" i="3" s="1"/>
  <c r="N13" i="3" s="1"/>
  <c r="P13" i="3" s="1"/>
  <c r="F14" i="3"/>
  <c r="G14" i="3" s="1"/>
  <c r="N14" i="3" s="1"/>
  <c r="P14" i="3" s="1"/>
  <c r="F15" i="3"/>
  <c r="G15" i="3" s="1"/>
  <c r="N15" i="3" s="1"/>
  <c r="P15" i="3" s="1"/>
  <c r="F16" i="3"/>
  <c r="G16" i="3" s="1"/>
  <c r="N16" i="3" s="1"/>
  <c r="P16" i="3" s="1"/>
  <c r="F18" i="3"/>
  <c r="G18" i="3" s="1"/>
  <c r="N18" i="3" s="1"/>
  <c r="P18" i="3" s="1"/>
  <c r="F19" i="3"/>
  <c r="G19" i="3" s="1"/>
  <c r="N19" i="3" s="1"/>
  <c r="P19" i="3" s="1"/>
  <c r="F20" i="3"/>
  <c r="G20" i="3" s="1"/>
  <c r="N20" i="3" s="1"/>
  <c r="P20" i="3" s="1"/>
  <c r="F21" i="3"/>
  <c r="G21" i="3" s="1"/>
  <c r="N21" i="3" s="1"/>
  <c r="P21" i="3" s="1"/>
  <c r="F5" i="3"/>
  <c r="G5" i="3" s="1"/>
  <c r="N5" i="3" s="1"/>
  <c r="P5" i="3" s="1"/>
  <c r="R20" i="3"/>
  <c r="T20" i="3" s="1"/>
  <c r="R6" i="3" l="1"/>
  <c r="T6" i="3" s="1"/>
  <c r="D22" i="3" l="1"/>
  <c r="E22" i="3"/>
  <c r="C22" i="3"/>
  <c r="F17" i="3"/>
  <c r="G17" i="3" s="1"/>
  <c r="F22" i="3" l="1"/>
  <c r="N17" i="3"/>
  <c r="P17" i="3" s="1"/>
  <c r="G22" i="3"/>
  <c r="N22" i="3" s="1"/>
  <c r="P22" i="3" s="1"/>
  <c r="H22" i="3"/>
  <c r="K19" i="3"/>
  <c r="L19" i="3" s="1"/>
  <c r="J22" i="3"/>
  <c r="K22" i="3" l="1"/>
  <c r="L22" i="3"/>
  <c r="R22" i="3" s="1"/>
  <c r="T22" i="3" s="1"/>
  <c r="R19" i="3"/>
  <c r="T19" i="3" s="1"/>
</calcChain>
</file>

<file path=xl/sharedStrings.xml><?xml version="1.0" encoding="utf-8"?>
<sst xmlns="http://schemas.openxmlformats.org/spreadsheetml/2006/main" count="59" uniqueCount="35">
  <si>
    <t>Ministerstwo Finansów</t>
  </si>
  <si>
    <t>Krajowa Informacja Skarbowa</t>
  </si>
  <si>
    <t>Izba Administracji Skarbowej w Białymstoku</t>
  </si>
  <si>
    <t>Izba Administracji Skarbowej w Bydgoszczy</t>
  </si>
  <si>
    <t>Izba Administracji Skarbowej w Kielcach</t>
  </si>
  <si>
    <t>Izba Administracji Skarbowej w Poznaniu</t>
  </si>
  <si>
    <t>Izba Administracji Skarbowej w Szczecinie</t>
  </si>
  <si>
    <t>Izba Administracji Skarbowej w Warszawie</t>
  </si>
  <si>
    <t>Izba Administracji Skarbowej w Zielonej Górze</t>
  </si>
  <si>
    <t>Izba Administracji Skarbowej w Olsztynie</t>
  </si>
  <si>
    <t>Izba Administracji Skarbowej w Krakowie</t>
  </si>
  <si>
    <t>L.p</t>
  </si>
  <si>
    <t xml:space="preserve"> Nazwa jednostki </t>
  </si>
  <si>
    <t>zamówienie podstawowe</t>
  </si>
  <si>
    <t>prawo opcji</t>
  </si>
  <si>
    <t>Potwierdzenie odbioru dla celów podatkowych</t>
  </si>
  <si>
    <t>Potwierdzenie odbioru dla celów egzekucyjnych</t>
  </si>
  <si>
    <t>Potwierdzenie odbioru 
dla celów karnych skarbowych</t>
  </si>
  <si>
    <t xml:space="preserve">Liczba sztuk wszystkich zwrotek  </t>
  </si>
  <si>
    <t xml:space="preserve">Liczba sztuk wszystkich zwrotek w tys. </t>
  </si>
  <si>
    <t xml:space="preserve">Izba Administracji Skarbowej w Gdańsku </t>
  </si>
  <si>
    <t>Izba Administracji Skarbowej w  Katowicach</t>
  </si>
  <si>
    <t>Izba Administracji Skarbowej w Lublinie</t>
  </si>
  <si>
    <t xml:space="preserve"> Izba Administracji Skarbowej w Rzeszowie</t>
  </si>
  <si>
    <t xml:space="preserve"> Izba Administracji Skarbowej we Wrocławiu</t>
  </si>
  <si>
    <t>Razem</t>
  </si>
  <si>
    <r>
      <t xml:space="preserve">Cena netto za 1000 szt. </t>
    </r>
    <r>
      <rPr>
        <i/>
        <sz val="12"/>
        <color indexed="8"/>
        <rFont val="Calibri"/>
        <family val="2"/>
        <charset val="238"/>
        <scheme val="minor"/>
      </rPr>
      <t>(wartość w zł należy podać z dokładnością do dwóch miejsc po przecinku)</t>
    </r>
  </si>
  <si>
    <r>
      <t xml:space="preserve">Wartość brutto zamówienia 
</t>
    </r>
    <r>
      <rPr>
        <i/>
        <sz val="12"/>
        <color indexed="8"/>
        <rFont val="Calibri"/>
        <family val="2"/>
        <charset val="238"/>
        <scheme val="minor"/>
      </rPr>
      <t>(w zł)</t>
    </r>
  </si>
  <si>
    <r>
      <t xml:space="preserve">Wartość netto zamówienia
</t>
    </r>
    <r>
      <rPr>
        <i/>
        <sz val="12"/>
        <color indexed="8"/>
        <rFont val="Calibri"/>
        <family val="2"/>
        <charset val="238"/>
        <scheme val="minor"/>
      </rPr>
      <t>(w zł)
(kol. G x kol. M)</t>
    </r>
  </si>
  <si>
    <t>zamówienie w ramach prawa opcji</t>
  </si>
  <si>
    <t>Zalacznik 2 do FO formularz cenowy</t>
  </si>
  <si>
    <r>
      <t xml:space="preserve">Wartość podatku VAT 
</t>
    </r>
    <r>
      <rPr>
        <i/>
        <sz val="12"/>
        <color indexed="8"/>
        <rFont val="Calibri"/>
        <family val="2"/>
        <charset val="238"/>
        <scheme val="minor"/>
      </rPr>
      <t>(w zł)</t>
    </r>
  </si>
  <si>
    <r>
      <t xml:space="preserve">Wartość netto zamówienia
</t>
    </r>
    <r>
      <rPr>
        <i/>
        <sz val="12"/>
        <color indexed="8"/>
        <rFont val="Calibri"/>
        <family val="2"/>
        <charset val="238"/>
        <scheme val="minor"/>
      </rPr>
      <t>(w zł)
(kol. L x kol. Q)</t>
    </r>
  </si>
  <si>
    <t>Izba Administracji Skarbowej w Łodzi</t>
  </si>
  <si>
    <t>Znak sprawy: 1601-ILZ.261.19.2025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</si>
</sst>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  <scheme val="maj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mbria"/>
      <family val="1"/>
      <charset val="238"/>
      <scheme val="major"/>
    </font>
    <font>
      <sz val="12"/>
      <name val="Calibri"/>
      <family val="2"/>
      <charset val="238"/>
      <scheme val="minor"/>
    </font>
    <font>
      <i/>
      <sz val="12"/>
      <color indexed="8"/>
      <name val="Calibri"/>
      <family val="2"/>
      <charset val="238"/>
      <scheme val="minor"/>
    </font>
    <font>
      <sz val="14"/>
      <name val="Arial"/>
      <family val="2"/>
      <charset val="238"/>
    </font>
    <font>
      <b/>
      <sz val="14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</cellStyleXfs>
  <cellXfs count="56">
    <xf numFmtId="0" fontId="0" fillId="0" borderId="0" xfId="0"/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9" fillId="0" borderId="0" xfId="0" applyFont="1"/>
    <xf numFmtId="0" fontId="5" fillId="0" borderId="0" xfId="0" applyFont="1"/>
    <xf numFmtId="0" fontId="10" fillId="0" borderId="0" xfId="0" applyFont="1"/>
    <xf numFmtId="0" fontId="10" fillId="0" borderId="0" xfId="0" applyFont="1" applyAlignment="1">
      <alignment horizontal="right"/>
    </xf>
    <xf numFmtId="0" fontId="4" fillId="0" borderId="1" xfId="0" applyFont="1" applyBorder="1"/>
    <xf numFmtId="0" fontId="9" fillId="0" borderId="0" xfId="0" applyFont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right"/>
    </xf>
    <xf numFmtId="0" fontId="9" fillId="4" borderId="1" xfId="0" applyFont="1" applyFill="1" applyBorder="1"/>
    <xf numFmtId="0" fontId="9" fillId="0" borderId="1" xfId="0" applyFont="1" applyBorder="1"/>
    <xf numFmtId="0" fontId="9" fillId="0" borderId="1" xfId="0" applyFont="1" applyBorder="1" applyAlignment="1">
      <alignment horizontal="right"/>
    </xf>
    <xf numFmtId="0" fontId="0" fillId="0" borderId="1" xfId="0" applyBorder="1"/>
    <xf numFmtId="0" fontId="9" fillId="0" borderId="0" xfId="0" applyFont="1" applyAlignment="1">
      <alignment horizontal="right"/>
    </xf>
    <xf numFmtId="4" fontId="9" fillId="0" borderId="0" xfId="0" applyNumberFormat="1" applyFont="1" applyAlignment="1">
      <alignment horizontal="right"/>
    </xf>
    <xf numFmtId="4" fontId="9" fillId="0" borderId="0" xfId="0" applyNumberFormat="1" applyFont="1"/>
    <xf numFmtId="4" fontId="7" fillId="0" borderId="0" xfId="0" applyNumberFormat="1" applyFont="1" applyAlignment="1">
      <alignment horizontal="right"/>
    </xf>
    <xf numFmtId="0" fontId="4" fillId="4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/>
    </xf>
    <xf numFmtId="0" fontId="4" fillId="4" borderId="3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8" fillId="0" borderId="1" xfId="0" applyFont="1" applyBorder="1"/>
    <xf numFmtId="4" fontId="8" fillId="6" borderId="2" xfId="0" applyNumberFormat="1" applyFont="1" applyFill="1" applyBorder="1" applyAlignment="1">
      <alignment vertical="center" wrapText="1"/>
    </xf>
    <xf numFmtId="4" fontId="8" fillId="3" borderId="2" xfId="0" applyNumberFormat="1" applyFont="1" applyFill="1" applyBorder="1" applyAlignment="1">
      <alignment vertical="center" wrapText="1"/>
    </xf>
    <xf numFmtId="0" fontId="8" fillId="6" borderId="1" xfId="0" applyFont="1" applyFill="1" applyBorder="1"/>
    <xf numFmtId="0" fontId="13" fillId="0" borderId="0" xfId="0" applyFont="1"/>
    <xf numFmtId="4" fontId="9" fillId="4" borderId="1" xfId="0" applyNumberFormat="1" applyFont="1" applyFill="1" applyBorder="1" applyAlignment="1">
      <alignment wrapText="1"/>
    </xf>
    <xf numFmtId="4" fontId="9" fillId="5" borderId="1" xfId="0" applyNumberFormat="1" applyFont="1" applyFill="1" applyBorder="1" applyAlignment="1">
      <alignment wrapText="1"/>
    </xf>
    <xf numFmtId="4" fontId="9" fillId="5" borderId="1" xfId="0" applyNumberFormat="1" applyFont="1" applyFill="1" applyBorder="1" applyAlignment="1">
      <alignment horizontal="right" wrapText="1"/>
    </xf>
    <xf numFmtId="4" fontId="9" fillId="5" borderId="2" xfId="0" applyNumberFormat="1" applyFont="1" applyFill="1" applyBorder="1" applyAlignment="1">
      <alignment horizontal="right" wrapText="1"/>
    </xf>
    <xf numFmtId="4" fontId="9" fillId="4" borderId="1" xfId="0" applyNumberFormat="1" applyFont="1" applyFill="1" applyBorder="1"/>
    <xf numFmtId="4" fontId="9" fillId="5" borderId="1" xfId="0" applyNumberFormat="1" applyFont="1" applyFill="1" applyBorder="1"/>
    <xf numFmtId="4" fontId="9" fillId="4" borderId="1" xfId="0" applyNumberFormat="1" applyFont="1" applyFill="1" applyBorder="1" applyAlignment="1">
      <alignment horizontal="right" wrapText="1"/>
    </xf>
    <xf numFmtId="2" fontId="11" fillId="0" borderId="1" xfId="0" applyNumberFormat="1" applyFont="1" applyBorder="1"/>
    <xf numFmtId="0" fontId="11" fillId="0" borderId="1" xfId="0" applyFont="1" applyBorder="1"/>
    <xf numFmtId="2" fontId="14" fillId="6" borderId="1" xfId="0" applyNumberFormat="1" applyFont="1" applyFill="1" applyBorder="1"/>
    <xf numFmtId="0" fontId="14" fillId="6" borderId="1" xfId="0" applyFont="1" applyFill="1" applyBorder="1"/>
    <xf numFmtId="0" fontId="14" fillId="3" borderId="1" xfId="0" applyFont="1" applyFill="1" applyBorder="1"/>
    <xf numFmtId="2" fontId="14" fillId="3" borderId="1" xfId="0" applyNumberFormat="1" applyFont="1" applyFill="1" applyBorder="1"/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wrapText="1"/>
    </xf>
    <xf numFmtId="2" fontId="4" fillId="2" borderId="1" xfId="0" applyNumberFormat="1" applyFont="1" applyFill="1" applyBorder="1" applyAlignment="1">
      <alignment wrapText="1"/>
    </xf>
    <xf numFmtId="2" fontId="11" fillId="4" borderId="1" xfId="0" applyNumberFormat="1" applyFont="1" applyFill="1" applyBorder="1"/>
    <xf numFmtId="0" fontId="11" fillId="4" borderId="1" xfId="0" applyFont="1" applyFill="1" applyBorder="1"/>
    <xf numFmtId="0" fontId="11" fillId="5" borderId="1" xfId="0" applyFont="1" applyFill="1" applyBorder="1"/>
    <xf numFmtId="2" fontId="11" fillId="5" borderId="1" xfId="0" applyNumberFormat="1" applyFont="1" applyFill="1" applyBorder="1"/>
    <xf numFmtId="0" fontId="6" fillId="0" borderId="0" xfId="0" applyFont="1"/>
    <xf numFmtId="0" fontId="4" fillId="0" borderId="0" xfId="0" applyFont="1"/>
    <xf numFmtId="4" fontId="9" fillId="7" borderId="1" xfId="0" applyNumberFormat="1" applyFont="1" applyFill="1" applyBorder="1" applyAlignment="1">
      <alignment wrapText="1"/>
    </xf>
    <xf numFmtId="2" fontId="9" fillId="5" borderId="1" xfId="0" applyNumberFormat="1" applyFont="1" applyFill="1" applyBorder="1"/>
    <xf numFmtId="2" fontId="9" fillId="5" borderId="1" xfId="0" applyNumberFormat="1" applyFont="1" applyFill="1" applyBorder="1" applyAlignment="1">
      <alignment wrapText="1"/>
    </xf>
  </cellXfs>
  <cellStyles count="5">
    <cellStyle name="Excel Built-in Normal" xfId="1" xr:uid="{00000000-0005-0000-0000-000000000000}"/>
    <cellStyle name="Normalny" xfId="0" builtinId="0"/>
    <cellStyle name="Normalny 2" xfId="2" xr:uid="{00000000-0005-0000-0000-000002000000}"/>
    <cellStyle name="Normalny 2 2" xfId="3" xr:uid="{00000000-0005-0000-0000-000003000000}"/>
    <cellStyle name="Normalny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C8A0C-0D55-465C-8221-E4605A1F14C5}">
  <dimension ref="A1:U35"/>
  <sheetViews>
    <sheetView tabSelected="1" topLeftCell="B1" zoomScale="82" zoomScaleNormal="82" workbookViewId="0">
      <selection activeCell="T5" sqref="T5"/>
    </sheetView>
  </sheetViews>
  <sheetFormatPr defaultRowHeight="15.75" x14ac:dyDescent="0.25"/>
  <cols>
    <col min="1" max="1" width="6" hidden="1" customWidth="1"/>
    <col min="2" max="2" width="57" style="3" customWidth="1"/>
    <col min="3" max="3" width="18.85546875" style="3" customWidth="1"/>
    <col min="4" max="4" width="19.5703125" style="3" customWidth="1"/>
    <col min="5" max="7" width="18.5703125" style="3" customWidth="1"/>
    <col min="8" max="8" width="20.5703125" style="3" customWidth="1"/>
    <col min="9" max="9" width="23.140625" style="3" customWidth="1"/>
    <col min="10" max="10" width="23.42578125" style="3" customWidth="1"/>
    <col min="11" max="11" width="22.42578125" style="16" customWidth="1"/>
    <col min="12" max="12" width="23.5703125" style="16" customWidth="1"/>
    <col min="13" max="13" width="15.5703125" style="3" customWidth="1"/>
    <col min="14" max="14" width="17.42578125" customWidth="1"/>
    <col min="15" max="15" width="13.5703125" customWidth="1"/>
    <col min="16" max="16" width="14.28515625" customWidth="1"/>
    <col min="17" max="18" width="15.5703125" customWidth="1"/>
    <col min="19" max="19" width="15.85546875" customWidth="1"/>
    <col min="20" max="20" width="15.28515625" customWidth="1"/>
  </cols>
  <sheetData>
    <row r="1" spans="1:21" ht="49.5" customHeight="1" x14ac:dyDescent="0.35">
      <c r="B1" s="52" t="s">
        <v>34</v>
      </c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21" ht="52.5" customHeight="1" x14ac:dyDescent="0.25">
      <c r="A2" s="4"/>
      <c r="B2" s="52" t="s">
        <v>30</v>
      </c>
      <c r="C2" s="5"/>
      <c r="D2" s="5"/>
      <c r="E2" s="5"/>
      <c r="F2" s="5"/>
      <c r="G2" s="5"/>
      <c r="H2" s="5"/>
      <c r="I2" s="5"/>
      <c r="J2" s="5"/>
      <c r="K2" s="6"/>
      <c r="L2" s="6"/>
    </row>
    <row r="3" spans="1:21" s="8" customFormat="1" ht="68.25" customHeight="1" x14ac:dyDescent="0.25">
      <c r="A3" s="23" t="s">
        <v>11</v>
      </c>
      <c r="B3" s="23" t="s">
        <v>12</v>
      </c>
      <c r="C3" s="20" t="s">
        <v>13</v>
      </c>
      <c r="D3" s="20" t="s">
        <v>13</v>
      </c>
      <c r="E3" s="20" t="s">
        <v>13</v>
      </c>
      <c r="F3" s="20" t="s">
        <v>13</v>
      </c>
      <c r="G3" s="20" t="s">
        <v>13</v>
      </c>
      <c r="H3" s="21" t="s">
        <v>29</v>
      </c>
      <c r="I3" s="21" t="s">
        <v>29</v>
      </c>
      <c r="J3" s="21" t="s">
        <v>29</v>
      </c>
      <c r="K3" s="21" t="s">
        <v>29</v>
      </c>
      <c r="L3" s="21" t="s">
        <v>29</v>
      </c>
      <c r="M3" s="24" t="s">
        <v>13</v>
      </c>
      <c r="N3" s="24" t="s">
        <v>13</v>
      </c>
      <c r="O3" s="24" t="s">
        <v>13</v>
      </c>
      <c r="P3" s="24" t="s">
        <v>13</v>
      </c>
      <c r="Q3" s="25" t="s">
        <v>14</v>
      </c>
      <c r="R3" s="25" t="s">
        <v>14</v>
      </c>
      <c r="S3" s="25" t="s">
        <v>14</v>
      </c>
      <c r="T3" s="25" t="s">
        <v>14</v>
      </c>
      <c r="U3" s="22"/>
    </row>
    <row r="4" spans="1:21" s="8" customFormat="1" ht="131.25" customHeight="1" x14ac:dyDescent="0.25">
      <c r="A4" s="7"/>
      <c r="B4" s="7"/>
      <c r="C4" s="9" t="s">
        <v>15</v>
      </c>
      <c r="D4" s="9" t="s">
        <v>16</v>
      </c>
      <c r="E4" s="9" t="s">
        <v>17</v>
      </c>
      <c r="F4" s="9" t="s">
        <v>18</v>
      </c>
      <c r="G4" s="9" t="s">
        <v>19</v>
      </c>
      <c r="H4" s="10" t="s">
        <v>15</v>
      </c>
      <c r="I4" s="10" t="s">
        <v>16</v>
      </c>
      <c r="J4" s="10" t="s">
        <v>17</v>
      </c>
      <c r="K4" s="10" t="s">
        <v>18</v>
      </c>
      <c r="L4" s="10" t="s">
        <v>19</v>
      </c>
      <c r="M4" s="9" t="s">
        <v>26</v>
      </c>
      <c r="N4" s="9" t="s">
        <v>28</v>
      </c>
      <c r="O4" s="9" t="s">
        <v>31</v>
      </c>
      <c r="P4" s="9" t="s">
        <v>27</v>
      </c>
      <c r="Q4" s="10" t="s">
        <v>26</v>
      </c>
      <c r="R4" s="10" t="s">
        <v>32</v>
      </c>
      <c r="S4" s="10" t="s">
        <v>31</v>
      </c>
      <c r="T4" s="10" t="s">
        <v>27</v>
      </c>
    </row>
    <row r="5" spans="1:21" x14ac:dyDescent="0.25">
      <c r="A5" s="11">
        <v>1</v>
      </c>
      <c r="B5" s="1" t="s">
        <v>2</v>
      </c>
      <c r="C5" s="31">
        <v>22000</v>
      </c>
      <c r="D5" s="31">
        <v>12000</v>
      </c>
      <c r="E5" s="31">
        <v>0</v>
      </c>
      <c r="F5" s="31">
        <f>SUM(C5:E5)</f>
        <v>34000</v>
      </c>
      <c r="G5" s="31">
        <f>F5/1000</f>
        <v>34</v>
      </c>
      <c r="H5" s="32">
        <v>0</v>
      </c>
      <c r="I5" s="32">
        <v>0</v>
      </c>
      <c r="J5" s="32">
        <v>0</v>
      </c>
      <c r="K5" s="33">
        <f>SUM(H5:J5)</f>
        <v>0</v>
      </c>
      <c r="L5" s="34">
        <f>K5/1000</f>
        <v>0</v>
      </c>
      <c r="M5" s="12"/>
      <c r="N5" s="47">
        <f>G5*M5</f>
        <v>0</v>
      </c>
      <c r="O5" s="48"/>
      <c r="P5" s="47">
        <f>N5+O5</f>
        <v>0</v>
      </c>
      <c r="Q5" s="49"/>
      <c r="R5" s="50">
        <f>L5*Q5</f>
        <v>0</v>
      </c>
      <c r="S5" s="49"/>
      <c r="T5" s="50">
        <f>R5+S5</f>
        <v>0</v>
      </c>
    </row>
    <row r="6" spans="1:21" ht="16.5" customHeight="1" x14ac:dyDescent="0.25">
      <c r="A6" s="11">
        <v>2</v>
      </c>
      <c r="B6" s="1" t="s">
        <v>3</v>
      </c>
      <c r="C6" s="12">
        <v>85850</v>
      </c>
      <c r="D6" s="12">
        <v>73650</v>
      </c>
      <c r="E6" s="12">
        <v>25640</v>
      </c>
      <c r="F6" s="31">
        <f t="shared" ref="F6:F21" si="0">SUM(C6:E6)</f>
        <v>185140</v>
      </c>
      <c r="G6" s="31">
        <f t="shared" ref="G6:G21" si="1">F6/1000</f>
        <v>185.14</v>
      </c>
      <c r="H6" s="54">
        <v>0</v>
      </c>
      <c r="I6" s="54">
        <v>0</v>
      </c>
      <c r="J6" s="54">
        <v>0</v>
      </c>
      <c r="K6" s="33">
        <f t="shared" ref="K6:K21" si="2">SUM(H6:J6)</f>
        <v>0</v>
      </c>
      <c r="L6" s="34">
        <f t="shared" ref="L6:L21" si="3">K6/1000</f>
        <v>0</v>
      </c>
      <c r="M6" s="12"/>
      <c r="N6" s="47">
        <f t="shared" ref="N6:N22" si="4">G6*M6</f>
        <v>0</v>
      </c>
      <c r="O6" s="48"/>
      <c r="P6" s="47">
        <f t="shared" ref="P6:P22" si="5">N6+O6</f>
        <v>0</v>
      </c>
      <c r="Q6" s="39"/>
      <c r="R6" s="38">
        <f t="shared" ref="R6:R22" si="6">L6*Q6</f>
        <v>0</v>
      </c>
      <c r="S6" s="39"/>
      <c r="T6" s="38">
        <f t="shared" ref="T6:T22" si="7">R6+S6</f>
        <v>0</v>
      </c>
    </row>
    <row r="7" spans="1:21" x14ac:dyDescent="0.25">
      <c r="A7" s="11">
        <v>3</v>
      </c>
      <c r="B7" s="1" t="s">
        <v>20</v>
      </c>
      <c r="C7" s="31">
        <v>82050</v>
      </c>
      <c r="D7" s="31">
        <v>60700</v>
      </c>
      <c r="E7" s="31">
        <v>36600</v>
      </c>
      <c r="F7" s="31">
        <f t="shared" si="0"/>
        <v>179350</v>
      </c>
      <c r="G7" s="31">
        <f t="shared" si="1"/>
        <v>179.35</v>
      </c>
      <c r="H7" s="55">
        <v>0</v>
      </c>
      <c r="I7" s="55">
        <v>0</v>
      </c>
      <c r="J7" s="55">
        <v>0</v>
      </c>
      <c r="K7" s="33">
        <f t="shared" si="2"/>
        <v>0</v>
      </c>
      <c r="L7" s="34">
        <f t="shared" si="3"/>
        <v>0</v>
      </c>
      <c r="M7" s="12"/>
      <c r="N7" s="47">
        <f t="shared" si="4"/>
        <v>0</v>
      </c>
      <c r="O7" s="48"/>
      <c r="P7" s="47">
        <f t="shared" si="5"/>
        <v>0</v>
      </c>
      <c r="Q7" s="39"/>
      <c r="R7" s="38">
        <f t="shared" si="6"/>
        <v>0</v>
      </c>
      <c r="S7" s="39"/>
      <c r="T7" s="38">
        <f t="shared" si="7"/>
        <v>0</v>
      </c>
    </row>
    <row r="8" spans="1:21" x14ac:dyDescent="0.25">
      <c r="A8" s="11">
        <v>4</v>
      </c>
      <c r="B8" s="1" t="s">
        <v>21</v>
      </c>
      <c r="C8" s="31">
        <v>80000</v>
      </c>
      <c r="D8" s="31">
        <v>0</v>
      </c>
      <c r="E8" s="31">
        <v>10000</v>
      </c>
      <c r="F8" s="31">
        <f t="shared" si="0"/>
        <v>90000</v>
      </c>
      <c r="G8" s="31">
        <f t="shared" si="1"/>
        <v>90</v>
      </c>
      <c r="H8" s="32">
        <v>15000</v>
      </c>
      <c r="I8" s="32">
        <v>0</v>
      </c>
      <c r="J8" s="32">
        <v>0</v>
      </c>
      <c r="K8" s="33">
        <f t="shared" si="2"/>
        <v>15000</v>
      </c>
      <c r="L8" s="34">
        <f t="shared" si="3"/>
        <v>15</v>
      </c>
      <c r="M8" s="12"/>
      <c r="N8" s="47">
        <f t="shared" si="4"/>
        <v>0</v>
      </c>
      <c r="O8" s="48"/>
      <c r="P8" s="47">
        <f t="shared" si="5"/>
        <v>0</v>
      </c>
      <c r="Q8" s="49"/>
      <c r="R8" s="50">
        <f t="shared" si="6"/>
        <v>0</v>
      </c>
      <c r="S8" s="49"/>
      <c r="T8" s="50">
        <f t="shared" si="7"/>
        <v>0</v>
      </c>
    </row>
    <row r="9" spans="1:21" x14ac:dyDescent="0.25">
      <c r="A9" s="11">
        <v>5</v>
      </c>
      <c r="B9" s="44" t="s">
        <v>4</v>
      </c>
      <c r="C9" s="31">
        <v>17000</v>
      </c>
      <c r="D9" s="31">
        <v>5500</v>
      </c>
      <c r="E9" s="31">
        <v>4500</v>
      </c>
      <c r="F9" s="31">
        <f t="shared" si="0"/>
        <v>27000</v>
      </c>
      <c r="G9" s="31">
        <f t="shared" si="1"/>
        <v>27</v>
      </c>
      <c r="H9" s="32">
        <v>0</v>
      </c>
      <c r="I9" s="32">
        <v>0</v>
      </c>
      <c r="J9" s="32">
        <v>0</v>
      </c>
      <c r="K9" s="33">
        <f t="shared" si="2"/>
        <v>0</v>
      </c>
      <c r="L9" s="34">
        <f t="shared" si="3"/>
        <v>0</v>
      </c>
      <c r="M9" s="12"/>
      <c r="N9" s="47">
        <f t="shared" si="4"/>
        <v>0</v>
      </c>
      <c r="O9" s="48"/>
      <c r="P9" s="47">
        <f t="shared" si="5"/>
        <v>0</v>
      </c>
      <c r="Q9" s="39"/>
      <c r="R9" s="38">
        <f t="shared" si="6"/>
        <v>0</v>
      </c>
      <c r="S9" s="39"/>
      <c r="T9" s="38">
        <f t="shared" si="7"/>
        <v>0</v>
      </c>
    </row>
    <row r="10" spans="1:21" x14ac:dyDescent="0.25">
      <c r="A10" s="12">
        <v>6</v>
      </c>
      <c r="B10" s="44" t="s">
        <v>10</v>
      </c>
      <c r="C10" s="35">
        <v>40000</v>
      </c>
      <c r="D10" s="35">
        <v>20000</v>
      </c>
      <c r="E10" s="35">
        <v>15000</v>
      </c>
      <c r="F10" s="31">
        <f t="shared" si="0"/>
        <v>75000</v>
      </c>
      <c r="G10" s="31">
        <f t="shared" si="1"/>
        <v>75</v>
      </c>
      <c r="H10" s="36">
        <v>50000</v>
      </c>
      <c r="I10" s="36">
        <v>25000</v>
      </c>
      <c r="J10" s="36">
        <v>4000</v>
      </c>
      <c r="K10" s="33">
        <f t="shared" si="2"/>
        <v>79000</v>
      </c>
      <c r="L10" s="34">
        <f t="shared" si="3"/>
        <v>79</v>
      </c>
      <c r="M10" s="12"/>
      <c r="N10" s="47">
        <f t="shared" si="4"/>
        <v>0</v>
      </c>
      <c r="O10" s="48"/>
      <c r="P10" s="47">
        <f t="shared" si="5"/>
        <v>0</v>
      </c>
      <c r="Q10" s="49"/>
      <c r="R10" s="50">
        <f t="shared" si="6"/>
        <v>0</v>
      </c>
      <c r="S10" s="49"/>
      <c r="T10" s="50">
        <f t="shared" si="7"/>
        <v>0</v>
      </c>
    </row>
    <row r="11" spans="1:21" x14ac:dyDescent="0.25">
      <c r="A11" s="14">
        <v>7</v>
      </c>
      <c r="B11" s="45" t="s">
        <v>22</v>
      </c>
      <c r="C11" s="37">
        <v>48000</v>
      </c>
      <c r="D11" s="37">
        <v>28000</v>
      </c>
      <c r="E11" s="37">
        <v>14000</v>
      </c>
      <c r="F11" s="31">
        <f t="shared" si="0"/>
        <v>90000</v>
      </c>
      <c r="G11" s="31">
        <f t="shared" si="1"/>
        <v>90</v>
      </c>
      <c r="H11" s="33">
        <v>10000</v>
      </c>
      <c r="I11" s="33">
        <v>10000</v>
      </c>
      <c r="J11" s="33">
        <v>4000</v>
      </c>
      <c r="K11" s="33">
        <f t="shared" si="2"/>
        <v>24000</v>
      </c>
      <c r="L11" s="34">
        <f t="shared" si="3"/>
        <v>24</v>
      </c>
      <c r="M11" s="12"/>
      <c r="N11" s="47">
        <f t="shared" si="4"/>
        <v>0</v>
      </c>
      <c r="O11" s="48"/>
      <c r="P11" s="47">
        <f t="shared" si="5"/>
        <v>0</v>
      </c>
      <c r="Q11" s="49"/>
      <c r="R11" s="50">
        <f t="shared" si="6"/>
        <v>0</v>
      </c>
      <c r="S11" s="49"/>
      <c r="T11" s="50">
        <f t="shared" si="7"/>
        <v>0</v>
      </c>
    </row>
    <row r="12" spans="1:21" x14ac:dyDescent="0.25">
      <c r="A12" s="13">
        <v>8</v>
      </c>
      <c r="B12" s="2" t="s">
        <v>33</v>
      </c>
      <c r="C12" s="35">
        <v>0</v>
      </c>
      <c r="D12" s="35">
        <v>0</v>
      </c>
      <c r="E12" s="35">
        <v>22000</v>
      </c>
      <c r="F12" s="31">
        <f t="shared" si="0"/>
        <v>22000</v>
      </c>
      <c r="G12" s="31">
        <f t="shared" si="1"/>
        <v>22</v>
      </c>
      <c r="H12" s="36">
        <v>0</v>
      </c>
      <c r="I12" s="36">
        <v>0</v>
      </c>
      <c r="J12" s="36">
        <v>0</v>
      </c>
      <c r="K12" s="33">
        <f t="shared" si="2"/>
        <v>0</v>
      </c>
      <c r="L12" s="34">
        <f t="shared" si="3"/>
        <v>0</v>
      </c>
      <c r="M12" s="12"/>
      <c r="N12" s="47">
        <f t="shared" si="4"/>
        <v>0</v>
      </c>
      <c r="O12" s="48"/>
      <c r="P12" s="47">
        <f t="shared" si="5"/>
        <v>0</v>
      </c>
      <c r="Q12" s="39"/>
      <c r="R12" s="38">
        <f t="shared" si="6"/>
        <v>0</v>
      </c>
      <c r="S12" s="39"/>
      <c r="T12" s="38">
        <f t="shared" si="7"/>
        <v>0</v>
      </c>
    </row>
    <row r="13" spans="1:21" x14ac:dyDescent="0.25">
      <c r="A13" s="13">
        <v>9</v>
      </c>
      <c r="B13" s="1" t="s">
        <v>9</v>
      </c>
      <c r="C13" s="53">
        <v>32600</v>
      </c>
      <c r="D13" s="53">
        <v>30000</v>
      </c>
      <c r="E13" s="53">
        <v>13000</v>
      </c>
      <c r="F13" s="31">
        <f t="shared" si="0"/>
        <v>75600</v>
      </c>
      <c r="G13" s="31">
        <f t="shared" si="1"/>
        <v>75.599999999999994</v>
      </c>
      <c r="H13" s="36">
        <v>30000</v>
      </c>
      <c r="I13" s="36">
        <v>45000</v>
      </c>
      <c r="J13" s="36">
        <v>6000</v>
      </c>
      <c r="K13" s="33">
        <f t="shared" si="2"/>
        <v>81000</v>
      </c>
      <c r="L13" s="34">
        <f t="shared" si="3"/>
        <v>81</v>
      </c>
      <c r="M13" s="12"/>
      <c r="N13" s="47">
        <f t="shared" si="4"/>
        <v>0</v>
      </c>
      <c r="O13" s="48"/>
      <c r="P13" s="47">
        <f t="shared" si="5"/>
        <v>0</v>
      </c>
      <c r="Q13" s="49"/>
      <c r="R13" s="50">
        <f t="shared" si="6"/>
        <v>0</v>
      </c>
      <c r="S13" s="49"/>
      <c r="T13" s="50">
        <f t="shared" si="7"/>
        <v>0</v>
      </c>
    </row>
    <row r="14" spans="1:21" x14ac:dyDescent="0.25">
      <c r="A14" s="15"/>
      <c r="B14" s="1" t="s">
        <v>5</v>
      </c>
      <c r="C14" s="31">
        <v>52660</v>
      </c>
      <c r="D14" s="31">
        <v>43980</v>
      </c>
      <c r="E14" s="31">
        <v>34130</v>
      </c>
      <c r="F14" s="31">
        <f t="shared" si="0"/>
        <v>130770</v>
      </c>
      <c r="G14" s="31">
        <f t="shared" si="1"/>
        <v>130.77000000000001</v>
      </c>
      <c r="H14" s="32">
        <v>7640</v>
      </c>
      <c r="I14" s="32">
        <v>10090</v>
      </c>
      <c r="J14" s="32">
        <v>3100</v>
      </c>
      <c r="K14" s="33">
        <f t="shared" si="2"/>
        <v>20830</v>
      </c>
      <c r="L14" s="34">
        <f t="shared" si="3"/>
        <v>20.83</v>
      </c>
      <c r="M14" s="12"/>
      <c r="N14" s="47">
        <f t="shared" si="4"/>
        <v>0</v>
      </c>
      <c r="O14" s="48"/>
      <c r="P14" s="47">
        <f t="shared" si="5"/>
        <v>0</v>
      </c>
      <c r="Q14" s="49"/>
      <c r="R14" s="50">
        <f t="shared" si="6"/>
        <v>0</v>
      </c>
      <c r="S14" s="49"/>
      <c r="T14" s="50">
        <f t="shared" si="7"/>
        <v>0</v>
      </c>
    </row>
    <row r="15" spans="1:21" x14ac:dyDescent="0.25">
      <c r="A15" s="15"/>
      <c r="B15" s="1" t="s">
        <v>23</v>
      </c>
      <c r="C15" s="31">
        <v>31500</v>
      </c>
      <c r="D15" s="31">
        <v>17200</v>
      </c>
      <c r="E15" s="31">
        <v>13100</v>
      </c>
      <c r="F15" s="31">
        <f t="shared" si="0"/>
        <v>61800</v>
      </c>
      <c r="G15" s="31">
        <f t="shared" si="1"/>
        <v>61.8</v>
      </c>
      <c r="H15" s="32">
        <v>6800</v>
      </c>
      <c r="I15" s="32">
        <v>3500</v>
      </c>
      <c r="J15" s="32">
        <v>300</v>
      </c>
      <c r="K15" s="33">
        <f t="shared" si="2"/>
        <v>10600</v>
      </c>
      <c r="L15" s="34">
        <f t="shared" si="3"/>
        <v>10.6</v>
      </c>
      <c r="M15" s="12"/>
      <c r="N15" s="47">
        <f t="shared" si="4"/>
        <v>0</v>
      </c>
      <c r="O15" s="48"/>
      <c r="P15" s="47">
        <f t="shared" si="5"/>
        <v>0</v>
      </c>
      <c r="Q15" s="49"/>
      <c r="R15" s="50">
        <f t="shared" si="6"/>
        <v>0</v>
      </c>
      <c r="S15" s="49"/>
      <c r="T15" s="50">
        <f t="shared" si="7"/>
        <v>0</v>
      </c>
    </row>
    <row r="16" spans="1:21" x14ac:dyDescent="0.25">
      <c r="A16" s="15"/>
      <c r="B16" s="44" t="s">
        <v>6</v>
      </c>
      <c r="C16" s="37">
        <v>82350</v>
      </c>
      <c r="D16" s="37">
        <v>43100</v>
      </c>
      <c r="E16" s="37">
        <v>26950</v>
      </c>
      <c r="F16" s="31">
        <f t="shared" si="0"/>
        <v>152400</v>
      </c>
      <c r="G16" s="31">
        <f t="shared" si="1"/>
        <v>152.4</v>
      </c>
      <c r="H16" s="33">
        <v>0</v>
      </c>
      <c r="I16" s="33">
        <v>0</v>
      </c>
      <c r="J16" s="33">
        <v>0</v>
      </c>
      <c r="K16" s="33">
        <f t="shared" si="2"/>
        <v>0</v>
      </c>
      <c r="L16" s="34">
        <f t="shared" si="3"/>
        <v>0</v>
      </c>
      <c r="M16" s="12"/>
      <c r="N16" s="47">
        <f t="shared" si="4"/>
        <v>0</v>
      </c>
      <c r="O16" s="48"/>
      <c r="P16" s="47">
        <f t="shared" si="5"/>
        <v>0</v>
      </c>
      <c r="Q16" s="49"/>
      <c r="R16" s="50">
        <f t="shared" si="6"/>
        <v>0</v>
      </c>
      <c r="S16" s="49"/>
      <c r="T16" s="50">
        <f t="shared" si="7"/>
        <v>0</v>
      </c>
    </row>
    <row r="17" spans="1:20" x14ac:dyDescent="0.25">
      <c r="A17" s="15"/>
      <c r="B17" s="46" t="s">
        <v>7</v>
      </c>
      <c r="C17" s="35">
        <v>405580</v>
      </c>
      <c r="D17" s="35">
        <v>264950</v>
      </c>
      <c r="E17" s="35">
        <v>95140</v>
      </c>
      <c r="F17" s="31">
        <f t="shared" si="0"/>
        <v>765670</v>
      </c>
      <c r="G17" s="31">
        <f t="shared" si="1"/>
        <v>765.67</v>
      </c>
      <c r="H17" s="36">
        <v>49820</v>
      </c>
      <c r="I17" s="36">
        <v>35450</v>
      </c>
      <c r="J17" s="36">
        <v>4150</v>
      </c>
      <c r="K17" s="33">
        <f t="shared" si="2"/>
        <v>89420</v>
      </c>
      <c r="L17" s="34">
        <f t="shared" si="3"/>
        <v>89.42</v>
      </c>
      <c r="M17" s="12"/>
      <c r="N17" s="47">
        <f t="shared" si="4"/>
        <v>0</v>
      </c>
      <c r="O17" s="48"/>
      <c r="P17" s="47">
        <f t="shared" si="5"/>
        <v>0</v>
      </c>
      <c r="Q17" s="49"/>
      <c r="R17" s="50">
        <f>L17*Q17</f>
        <v>0</v>
      </c>
      <c r="S17" s="49"/>
      <c r="T17" s="50">
        <f t="shared" si="7"/>
        <v>0</v>
      </c>
    </row>
    <row r="18" spans="1:20" x14ac:dyDescent="0.25">
      <c r="A18" s="15"/>
      <c r="B18" s="1" t="s">
        <v>24</v>
      </c>
      <c r="C18" s="31">
        <v>0</v>
      </c>
      <c r="D18" s="31">
        <v>0</v>
      </c>
      <c r="E18" s="31">
        <v>10000</v>
      </c>
      <c r="F18" s="31">
        <f t="shared" si="0"/>
        <v>10000</v>
      </c>
      <c r="G18" s="31">
        <f t="shared" si="1"/>
        <v>10</v>
      </c>
      <c r="H18" s="32">
        <v>50000</v>
      </c>
      <c r="I18" s="32">
        <v>50000</v>
      </c>
      <c r="J18" s="32">
        <v>6000</v>
      </c>
      <c r="K18" s="33">
        <f>SUM(H18:J18)</f>
        <v>106000</v>
      </c>
      <c r="L18" s="34">
        <f t="shared" si="3"/>
        <v>106</v>
      </c>
      <c r="M18" s="12"/>
      <c r="N18" s="47">
        <f t="shared" si="4"/>
        <v>0</v>
      </c>
      <c r="O18" s="48"/>
      <c r="P18" s="47">
        <f t="shared" si="5"/>
        <v>0</v>
      </c>
      <c r="Q18" s="49"/>
      <c r="R18" s="50">
        <f t="shared" si="6"/>
        <v>0</v>
      </c>
      <c r="S18" s="49"/>
      <c r="T18" s="50">
        <f t="shared" si="7"/>
        <v>0</v>
      </c>
    </row>
    <row r="19" spans="1:20" x14ac:dyDescent="0.25">
      <c r="A19" s="15"/>
      <c r="B19" s="1" t="s">
        <v>8</v>
      </c>
      <c r="C19" s="35">
        <v>12400</v>
      </c>
      <c r="D19" s="35">
        <v>12500</v>
      </c>
      <c r="E19" s="35">
        <v>6300</v>
      </c>
      <c r="F19" s="31">
        <f t="shared" si="0"/>
        <v>31200</v>
      </c>
      <c r="G19" s="31">
        <f t="shared" si="1"/>
        <v>31.2</v>
      </c>
      <c r="H19" s="36">
        <v>2000</v>
      </c>
      <c r="I19" s="36">
        <v>2000</v>
      </c>
      <c r="J19" s="36">
        <v>0</v>
      </c>
      <c r="K19" s="33">
        <f t="shared" si="2"/>
        <v>4000</v>
      </c>
      <c r="L19" s="34">
        <f t="shared" si="3"/>
        <v>4</v>
      </c>
      <c r="M19" s="12"/>
      <c r="N19" s="47">
        <f t="shared" si="4"/>
        <v>0</v>
      </c>
      <c r="O19" s="48"/>
      <c r="P19" s="47">
        <f t="shared" si="5"/>
        <v>0</v>
      </c>
      <c r="Q19" s="49"/>
      <c r="R19" s="50">
        <f>L19*Q19</f>
        <v>0</v>
      </c>
      <c r="S19" s="49"/>
      <c r="T19" s="50">
        <f t="shared" si="7"/>
        <v>0</v>
      </c>
    </row>
    <row r="20" spans="1:20" ht="18" customHeight="1" x14ac:dyDescent="0.25">
      <c r="A20" s="15"/>
      <c r="B20" s="2" t="s">
        <v>1</v>
      </c>
      <c r="C20" s="35">
        <v>3000</v>
      </c>
      <c r="D20" s="35">
        <v>0</v>
      </c>
      <c r="E20" s="35">
        <v>0</v>
      </c>
      <c r="F20" s="31">
        <f t="shared" si="0"/>
        <v>3000</v>
      </c>
      <c r="G20" s="31">
        <f t="shared" si="1"/>
        <v>3</v>
      </c>
      <c r="H20" s="36">
        <v>0</v>
      </c>
      <c r="I20" s="36">
        <v>0</v>
      </c>
      <c r="J20" s="36">
        <v>0</v>
      </c>
      <c r="K20" s="33">
        <f t="shared" si="2"/>
        <v>0</v>
      </c>
      <c r="L20" s="34">
        <f t="shared" si="3"/>
        <v>0</v>
      </c>
      <c r="M20" s="12"/>
      <c r="N20" s="47">
        <f t="shared" si="4"/>
        <v>0</v>
      </c>
      <c r="O20" s="48"/>
      <c r="P20" s="47">
        <f t="shared" si="5"/>
        <v>0</v>
      </c>
      <c r="Q20" s="39"/>
      <c r="R20" s="38">
        <f t="shared" si="6"/>
        <v>0</v>
      </c>
      <c r="S20" s="39"/>
      <c r="T20" s="38">
        <f t="shared" si="7"/>
        <v>0</v>
      </c>
    </row>
    <row r="21" spans="1:20" x14ac:dyDescent="0.25">
      <c r="A21" s="15"/>
      <c r="B21" s="1" t="s">
        <v>0</v>
      </c>
      <c r="C21" s="35">
        <v>940</v>
      </c>
      <c r="D21" s="35">
        <v>280</v>
      </c>
      <c r="E21" s="35">
        <v>3180</v>
      </c>
      <c r="F21" s="31">
        <f t="shared" si="0"/>
        <v>4400</v>
      </c>
      <c r="G21" s="31">
        <f t="shared" si="1"/>
        <v>4.4000000000000004</v>
      </c>
      <c r="H21" s="36">
        <v>0</v>
      </c>
      <c r="I21" s="36">
        <v>0</v>
      </c>
      <c r="J21" s="36">
        <v>0</v>
      </c>
      <c r="K21" s="33">
        <f t="shared" si="2"/>
        <v>0</v>
      </c>
      <c r="L21" s="34">
        <f t="shared" si="3"/>
        <v>0</v>
      </c>
      <c r="M21" s="12"/>
      <c r="N21" s="47">
        <f t="shared" si="4"/>
        <v>0</v>
      </c>
      <c r="O21" s="48"/>
      <c r="P21" s="47">
        <f t="shared" si="5"/>
        <v>0</v>
      </c>
      <c r="Q21" s="39"/>
      <c r="R21" s="38">
        <f t="shared" si="6"/>
        <v>0</v>
      </c>
      <c r="S21" s="39"/>
      <c r="T21" s="38">
        <f t="shared" si="7"/>
        <v>0</v>
      </c>
    </row>
    <row r="22" spans="1:20" s="30" customFormat="1" ht="18.75" x14ac:dyDescent="0.3">
      <c r="A22" s="26" t="s">
        <v>11</v>
      </c>
      <c r="B22" s="26" t="s">
        <v>25</v>
      </c>
      <c r="C22" s="27">
        <f t="shared" ref="C22:L22" si="8">SUM(C5:C21)</f>
        <v>995930</v>
      </c>
      <c r="D22" s="27">
        <f t="shared" si="8"/>
        <v>611860</v>
      </c>
      <c r="E22" s="27">
        <f>SUM(E5:E21)</f>
        <v>329540</v>
      </c>
      <c r="F22" s="27">
        <f>SUM(F5:F21)</f>
        <v>1937330</v>
      </c>
      <c r="G22" s="27">
        <f>SUM(G5:G21)</f>
        <v>1937.3300000000002</v>
      </c>
      <c r="H22" s="28">
        <f t="shared" si="8"/>
        <v>221260</v>
      </c>
      <c r="I22" s="28">
        <f>SUM(I5:I21)</f>
        <v>181040</v>
      </c>
      <c r="J22" s="28">
        <f t="shared" si="8"/>
        <v>27550</v>
      </c>
      <c r="K22" s="28">
        <f t="shared" si="8"/>
        <v>429850</v>
      </c>
      <c r="L22" s="28">
        <f t="shared" si="8"/>
        <v>429.84999999999997</v>
      </c>
      <c r="M22" s="29"/>
      <c r="N22" s="40">
        <f t="shared" si="4"/>
        <v>0</v>
      </c>
      <c r="O22" s="41"/>
      <c r="P22" s="40">
        <f t="shared" si="5"/>
        <v>0</v>
      </c>
      <c r="Q22" s="42"/>
      <c r="R22" s="43">
        <f t="shared" si="6"/>
        <v>0</v>
      </c>
      <c r="S22" s="42"/>
      <c r="T22" s="43">
        <f t="shared" si="7"/>
        <v>0</v>
      </c>
    </row>
    <row r="23" spans="1:20" x14ac:dyDescent="0.25">
      <c r="C23" s="18"/>
      <c r="D23" s="18"/>
      <c r="E23" s="18"/>
      <c r="F23" s="18"/>
      <c r="G23" s="18"/>
      <c r="H23" s="18"/>
      <c r="I23" s="18"/>
      <c r="J23" s="18"/>
      <c r="K23" s="18"/>
      <c r="L23" s="18"/>
    </row>
    <row r="24" spans="1:20" x14ac:dyDescent="0.25">
      <c r="C24" s="18"/>
      <c r="D24" s="18"/>
      <c r="E24" s="18"/>
      <c r="F24" s="18"/>
      <c r="G24" s="18"/>
      <c r="H24" s="18"/>
      <c r="I24" s="18"/>
      <c r="J24" s="18"/>
      <c r="K24" s="18"/>
      <c r="L24" s="18"/>
    </row>
    <row r="25" spans="1:20" x14ac:dyDescent="0.25">
      <c r="J25" s="18"/>
    </row>
    <row r="26" spans="1:20" x14ac:dyDescent="0.25">
      <c r="F26" s="18"/>
      <c r="J26" s="18"/>
    </row>
    <row r="27" spans="1:20" x14ac:dyDescent="0.25">
      <c r="J27" s="18"/>
    </row>
    <row r="28" spans="1:20" ht="21" x14ac:dyDescent="0.35">
      <c r="J28" s="18"/>
      <c r="K28" s="19"/>
    </row>
    <row r="30" spans="1:20" x14ac:dyDescent="0.25">
      <c r="L30" s="17"/>
    </row>
    <row r="31" spans="1:20" x14ac:dyDescent="0.25">
      <c r="L31" s="17"/>
    </row>
    <row r="32" spans="1:20" x14ac:dyDescent="0.25">
      <c r="L32" s="17"/>
    </row>
    <row r="33" spans="7:9" x14ac:dyDescent="0.25">
      <c r="G33" s="18"/>
      <c r="H33" s="18"/>
      <c r="I33" s="18"/>
    </row>
    <row r="34" spans="7:9" x14ac:dyDescent="0.25">
      <c r="G34" s="18"/>
      <c r="H34" s="18"/>
      <c r="I34" s="18"/>
    </row>
    <row r="35" spans="7:9" x14ac:dyDescent="0.25">
      <c r="G35" s="18"/>
      <c r="H35" s="18"/>
      <c r="I35" s="1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cenowy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Zalacznik 2 do FO formularz cenowy</dc:title>
  <cp:lastModifiedBy>Szymańska Agnieszka 3</cp:lastModifiedBy>
  <cp:lastPrinted>2018-08-17T07:20:29Z</cp:lastPrinted>
  <dcterms:created xsi:type="dcterms:W3CDTF">2015-09-29T09:58:46Z</dcterms:created>
  <dcterms:modified xsi:type="dcterms:W3CDTF">2025-10-20T08:21:59Z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UxC4dwLulzfINJ8nQH+xvX5LNGipWa4BRSZhPgxsCvlPmMyOM9PDOQlNuHYfcHAlwQ1MsJ6aVtVJcKmChqRgRw==</vt:lpwstr>
  </property>
  <property fmtid="{D5CDD505-2E9C-101B-9397-08002B2CF9AE}" pid="4" name="MFClassificationDate">
    <vt:lpwstr>2022-08-25T14:46:39.4955184+02:00</vt:lpwstr>
  </property>
  <property fmtid="{D5CDD505-2E9C-101B-9397-08002B2CF9AE}" pid="5" name="MFClassifiedBySID">
    <vt:lpwstr>UxC4dwLulzfINJ8nQH+xvX5LNGipWa4BRSZhPgxsCvm42mrIC/DSDv0ggS+FjUN/2v1BBotkLlY5aAiEhoi6ufxjI8xCugFSdR+uJj5Mn055uJFWiRCu2fsprxiTHqtc</vt:lpwstr>
  </property>
  <property fmtid="{D5CDD505-2E9C-101B-9397-08002B2CF9AE}" pid="6" name="MFGRNItemId">
    <vt:lpwstr>GRN-0cf58022-767e-460f-b5b7-0e568f6db116</vt:lpwstr>
  </property>
  <property fmtid="{D5CDD505-2E9C-101B-9397-08002B2CF9AE}" pid="7" name="MFHash">
    <vt:lpwstr>52Jy0gzPOLGZiB6lfiRCul15myB6cKtXwzlwcj+T69Y=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