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QGY\AppData\Local\Temp\EZD\MDAwMDA5fDNmOTYzODUwLWY0MzEtNDczYi1iNmM2LThiNTczMzE2ZTMwOF9kb2M=\"/>
    </mc:Choice>
  </mc:AlternateContent>
  <xr:revisionPtr revIDLastSave="0" documentId="13_ncr:1_{01AAE0FF-9C85-4CD3-8A44-AE0BF6963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PO 2026" sheetId="2" r:id="rId1"/>
  </sheets>
  <calcPr calcId="181029"/>
</workbook>
</file>

<file path=xl/calcChain.xml><?xml version="1.0" encoding="utf-8"?>
<calcChain xmlns="http://schemas.openxmlformats.org/spreadsheetml/2006/main">
  <c r="L24" i="2" l="1"/>
  <c r="J24" i="2"/>
  <c r="I24" i="2"/>
  <c r="I94" i="2" s="1"/>
  <c r="H24" i="2"/>
  <c r="H94" i="2" s="1"/>
  <c r="F24" i="2"/>
  <c r="F94" i="2"/>
  <c r="D94" i="2"/>
  <c r="E94" i="2"/>
  <c r="J94" i="2"/>
  <c r="C94" i="2"/>
  <c r="F25" i="2"/>
  <c r="L14" i="2" l="1"/>
  <c r="L15" i="2"/>
  <c r="L16" i="2"/>
  <c r="L88" i="2"/>
  <c r="L89" i="2"/>
  <c r="L90" i="2"/>
  <c r="L91" i="2"/>
  <c r="L92" i="2"/>
  <c r="G14" i="2"/>
  <c r="G15" i="2"/>
  <c r="G16" i="2"/>
  <c r="G81" i="2"/>
  <c r="G88" i="2"/>
  <c r="D89" i="2" l="1"/>
  <c r="E89" i="2"/>
  <c r="C89" i="2"/>
  <c r="C79" i="2"/>
  <c r="I79" i="2"/>
  <c r="J79" i="2"/>
  <c r="H79" i="2"/>
  <c r="D79" i="2"/>
  <c r="E79" i="2"/>
  <c r="D24" i="2"/>
  <c r="E24" i="2"/>
  <c r="C24" i="2"/>
  <c r="I17" i="2"/>
  <c r="J17" i="2"/>
  <c r="H17" i="2"/>
  <c r="F18" i="2"/>
  <c r="G18" i="2" s="1"/>
  <c r="D17" i="2"/>
  <c r="E17" i="2"/>
  <c r="C17" i="2"/>
  <c r="I13" i="2"/>
  <c r="J13" i="2"/>
  <c r="H13" i="2"/>
  <c r="D13" i="2"/>
  <c r="E13" i="2"/>
  <c r="C13" i="2"/>
  <c r="F89" i="2" l="1"/>
  <c r="G89" i="2" s="1"/>
  <c r="K24" i="2"/>
  <c r="F17" i="2"/>
  <c r="G17" i="2" s="1"/>
  <c r="G24" i="2"/>
  <c r="G94" i="2" s="1"/>
  <c r="K79" i="2"/>
  <c r="L79" i="2" s="1"/>
  <c r="K17" i="2"/>
  <c r="L17" i="2" s="1"/>
  <c r="F79" i="2"/>
  <c r="G79" i="2" s="1"/>
  <c r="F13" i="2"/>
  <c r="G13" i="2" s="1"/>
  <c r="K13" i="2"/>
  <c r="L13" i="2" s="1"/>
  <c r="L94" i="2" l="1"/>
  <c r="K94" i="2"/>
  <c r="F92" i="2"/>
  <c r="G92" i="2" s="1"/>
  <c r="K81" i="2" l="1"/>
  <c r="L81" i="2" s="1"/>
  <c r="F91" i="2" l="1"/>
  <c r="G91" i="2" s="1"/>
  <c r="F90" i="2"/>
  <c r="G90" i="2" s="1"/>
  <c r="K87" i="2"/>
  <c r="L87" i="2" s="1"/>
  <c r="F87" i="2"/>
  <c r="G87" i="2" s="1"/>
  <c r="K86" i="2"/>
  <c r="L86" i="2" s="1"/>
  <c r="F86" i="2"/>
  <c r="G86" i="2" s="1"/>
  <c r="K85" i="2"/>
  <c r="L85" i="2" s="1"/>
  <c r="F85" i="2"/>
  <c r="G85" i="2" s="1"/>
  <c r="K84" i="2"/>
  <c r="L84" i="2" s="1"/>
  <c r="F84" i="2"/>
  <c r="G84" i="2" s="1"/>
  <c r="K83" i="2"/>
  <c r="L83" i="2" s="1"/>
  <c r="F83" i="2"/>
  <c r="G83" i="2" s="1"/>
  <c r="K82" i="2"/>
  <c r="L82" i="2" s="1"/>
  <c r="F82" i="2"/>
  <c r="G82" i="2" s="1"/>
  <c r="K80" i="2"/>
  <c r="L80" i="2" s="1"/>
  <c r="F80" i="2"/>
  <c r="G80" i="2" s="1"/>
  <c r="K78" i="2"/>
  <c r="L78" i="2" s="1"/>
  <c r="F78" i="2"/>
  <c r="G78" i="2" s="1"/>
  <c r="K77" i="2"/>
  <c r="L77" i="2" s="1"/>
  <c r="F77" i="2"/>
  <c r="G77" i="2" s="1"/>
  <c r="K76" i="2"/>
  <c r="L76" i="2" s="1"/>
  <c r="F76" i="2"/>
  <c r="G76" i="2" s="1"/>
  <c r="K75" i="2"/>
  <c r="L75" i="2" s="1"/>
  <c r="F75" i="2"/>
  <c r="G75" i="2" s="1"/>
  <c r="K74" i="2"/>
  <c r="L74" i="2" s="1"/>
  <c r="F74" i="2"/>
  <c r="G74" i="2" s="1"/>
  <c r="K73" i="2"/>
  <c r="L73" i="2" s="1"/>
  <c r="F73" i="2"/>
  <c r="G73" i="2" s="1"/>
  <c r="K72" i="2"/>
  <c r="L72" i="2" s="1"/>
  <c r="F72" i="2"/>
  <c r="G72" i="2" s="1"/>
  <c r="K71" i="2"/>
  <c r="L71" i="2" s="1"/>
  <c r="F71" i="2"/>
  <c r="G71" i="2" s="1"/>
  <c r="K70" i="2"/>
  <c r="L70" i="2" s="1"/>
  <c r="F70" i="2"/>
  <c r="G70" i="2" s="1"/>
  <c r="K69" i="2"/>
  <c r="L69" i="2" s="1"/>
  <c r="F69" i="2"/>
  <c r="G69" i="2" s="1"/>
  <c r="K68" i="2"/>
  <c r="L68" i="2" s="1"/>
  <c r="F68" i="2"/>
  <c r="G68" i="2" s="1"/>
  <c r="K67" i="2"/>
  <c r="L67" i="2" s="1"/>
  <c r="F67" i="2"/>
  <c r="G67" i="2" s="1"/>
  <c r="K66" i="2"/>
  <c r="L66" i="2" s="1"/>
  <c r="F66" i="2"/>
  <c r="G66" i="2" s="1"/>
  <c r="K65" i="2"/>
  <c r="L65" i="2" s="1"/>
  <c r="F65" i="2"/>
  <c r="G65" i="2" s="1"/>
  <c r="K64" i="2"/>
  <c r="L64" i="2" s="1"/>
  <c r="F64" i="2"/>
  <c r="G64" i="2" s="1"/>
  <c r="K63" i="2"/>
  <c r="L63" i="2" s="1"/>
  <c r="F63" i="2"/>
  <c r="G63" i="2" s="1"/>
  <c r="K62" i="2"/>
  <c r="L62" i="2" s="1"/>
  <c r="F62" i="2"/>
  <c r="G62" i="2" s="1"/>
  <c r="K61" i="2"/>
  <c r="L61" i="2" s="1"/>
  <c r="F61" i="2"/>
  <c r="G61" i="2" s="1"/>
  <c r="K60" i="2"/>
  <c r="L60" i="2" s="1"/>
  <c r="F60" i="2"/>
  <c r="G60" i="2" s="1"/>
  <c r="K59" i="2"/>
  <c r="L59" i="2" s="1"/>
  <c r="F59" i="2"/>
  <c r="G59" i="2" s="1"/>
  <c r="K58" i="2"/>
  <c r="L58" i="2" s="1"/>
  <c r="F58" i="2"/>
  <c r="G58" i="2" s="1"/>
  <c r="K57" i="2"/>
  <c r="L57" i="2" s="1"/>
  <c r="F57" i="2"/>
  <c r="G57" i="2" s="1"/>
  <c r="K56" i="2"/>
  <c r="L56" i="2" s="1"/>
  <c r="F56" i="2"/>
  <c r="G56" i="2" s="1"/>
  <c r="K55" i="2"/>
  <c r="L55" i="2" s="1"/>
  <c r="F55" i="2"/>
  <c r="G55" i="2" s="1"/>
  <c r="K54" i="2"/>
  <c r="L54" i="2" s="1"/>
  <c r="F54" i="2"/>
  <c r="G54" i="2" s="1"/>
  <c r="K53" i="2"/>
  <c r="L53" i="2" s="1"/>
  <c r="F53" i="2"/>
  <c r="G53" i="2" s="1"/>
  <c r="K52" i="2"/>
  <c r="L52" i="2" s="1"/>
  <c r="F52" i="2"/>
  <c r="G52" i="2" s="1"/>
  <c r="K51" i="2"/>
  <c r="L51" i="2" s="1"/>
  <c r="F51" i="2"/>
  <c r="G51" i="2" s="1"/>
  <c r="K50" i="2"/>
  <c r="L50" i="2" s="1"/>
  <c r="F50" i="2"/>
  <c r="G50" i="2" s="1"/>
  <c r="K49" i="2"/>
  <c r="L49" i="2" s="1"/>
  <c r="F49" i="2"/>
  <c r="G49" i="2" s="1"/>
  <c r="K48" i="2"/>
  <c r="L48" i="2" s="1"/>
  <c r="F48" i="2"/>
  <c r="G48" i="2" s="1"/>
  <c r="K47" i="2"/>
  <c r="L47" i="2" s="1"/>
  <c r="F47" i="2"/>
  <c r="G47" i="2" s="1"/>
  <c r="K46" i="2"/>
  <c r="L46" i="2" s="1"/>
  <c r="F46" i="2"/>
  <c r="G46" i="2" s="1"/>
  <c r="K45" i="2"/>
  <c r="L45" i="2" s="1"/>
  <c r="F45" i="2"/>
  <c r="G45" i="2" s="1"/>
  <c r="K44" i="2"/>
  <c r="L44" i="2" s="1"/>
  <c r="F44" i="2"/>
  <c r="G44" i="2" s="1"/>
  <c r="K43" i="2"/>
  <c r="L43" i="2" s="1"/>
  <c r="F43" i="2"/>
  <c r="G43" i="2" s="1"/>
  <c r="K42" i="2"/>
  <c r="L42" i="2" s="1"/>
  <c r="F42" i="2"/>
  <c r="G42" i="2" s="1"/>
  <c r="K41" i="2"/>
  <c r="L41" i="2" s="1"/>
  <c r="F41" i="2"/>
  <c r="G41" i="2" s="1"/>
  <c r="K40" i="2"/>
  <c r="L40" i="2" s="1"/>
  <c r="F40" i="2"/>
  <c r="G40" i="2" s="1"/>
  <c r="K39" i="2"/>
  <c r="L39" i="2" s="1"/>
  <c r="F39" i="2"/>
  <c r="G39" i="2" s="1"/>
  <c r="K38" i="2"/>
  <c r="L38" i="2" s="1"/>
  <c r="F38" i="2"/>
  <c r="G38" i="2" s="1"/>
  <c r="K37" i="2"/>
  <c r="L37" i="2" s="1"/>
  <c r="F37" i="2"/>
  <c r="G37" i="2" s="1"/>
  <c r="K36" i="2"/>
  <c r="L36" i="2" s="1"/>
  <c r="F36" i="2"/>
  <c r="G36" i="2" s="1"/>
  <c r="K35" i="2"/>
  <c r="L35" i="2" s="1"/>
  <c r="F35" i="2"/>
  <c r="G35" i="2" s="1"/>
  <c r="K34" i="2"/>
  <c r="L34" i="2" s="1"/>
  <c r="F34" i="2"/>
  <c r="G34" i="2" s="1"/>
  <c r="K33" i="2"/>
  <c r="L33" i="2" s="1"/>
  <c r="F33" i="2"/>
  <c r="G33" i="2" s="1"/>
  <c r="K32" i="2"/>
  <c r="L32" i="2" s="1"/>
  <c r="F32" i="2"/>
  <c r="G32" i="2" s="1"/>
  <c r="K31" i="2"/>
  <c r="L31" i="2" s="1"/>
  <c r="F31" i="2"/>
  <c r="G31" i="2" s="1"/>
  <c r="K30" i="2"/>
  <c r="L30" i="2" s="1"/>
  <c r="F30" i="2"/>
  <c r="G30" i="2" s="1"/>
  <c r="K29" i="2"/>
  <c r="L29" i="2" s="1"/>
  <c r="F29" i="2"/>
  <c r="G29" i="2" s="1"/>
  <c r="K28" i="2"/>
  <c r="L28" i="2" s="1"/>
  <c r="F28" i="2"/>
  <c r="G28" i="2" s="1"/>
  <c r="K27" i="2"/>
  <c r="L27" i="2" s="1"/>
  <c r="F27" i="2"/>
  <c r="G27" i="2" s="1"/>
  <c r="K26" i="2"/>
  <c r="L26" i="2" s="1"/>
  <c r="F26" i="2"/>
  <c r="G26" i="2" s="1"/>
  <c r="K25" i="2"/>
  <c r="L25" i="2" s="1"/>
  <c r="G25" i="2"/>
  <c r="K23" i="2"/>
  <c r="L23" i="2" s="1"/>
  <c r="F23" i="2"/>
  <c r="G23" i="2" s="1"/>
  <c r="K22" i="2"/>
  <c r="L22" i="2" s="1"/>
  <c r="F22" i="2"/>
  <c r="G22" i="2" s="1"/>
  <c r="K21" i="2"/>
  <c r="L21" i="2" s="1"/>
  <c r="F21" i="2"/>
  <c r="G21" i="2" s="1"/>
  <c r="K20" i="2"/>
  <c r="L20" i="2" s="1"/>
  <c r="F20" i="2"/>
  <c r="G20" i="2" s="1"/>
  <c r="K19" i="2"/>
  <c r="L19" i="2" s="1"/>
  <c r="F19" i="2"/>
  <c r="G19" i="2" s="1"/>
  <c r="K18" i="2"/>
  <c r="L18" i="2" s="1"/>
  <c r="K12" i="2"/>
  <c r="L12" i="2" s="1"/>
  <c r="F12" i="2"/>
  <c r="G12" i="2" s="1"/>
  <c r="K11" i="2"/>
  <c r="L11" i="2" s="1"/>
  <c r="F11" i="2"/>
  <c r="G11" i="2" s="1"/>
  <c r="K10" i="2"/>
  <c r="L10" i="2" s="1"/>
  <c r="F10" i="2"/>
  <c r="G10" i="2" s="1"/>
  <c r="K9" i="2"/>
  <c r="L9" i="2" s="1"/>
  <c r="F9" i="2"/>
  <c r="G9" i="2" s="1"/>
  <c r="K8" i="2"/>
  <c r="L8" i="2" s="1"/>
  <c r="F8" i="2"/>
  <c r="G8" i="2" s="1"/>
  <c r="K7" i="2"/>
  <c r="L7" i="2" s="1"/>
  <c r="F7" i="2"/>
  <c r="G7" i="2" s="1"/>
  <c r="K6" i="2"/>
  <c r="F6" i="2"/>
  <c r="G6" i="2" s="1"/>
  <c r="L6" i="2" l="1"/>
</calcChain>
</file>

<file path=xl/sharedStrings.xml><?xml version="1.0" encoding="utf-8"?>
<sst xmlns="http://schemas.openxmlformats.org/spreadsheetml/2006/main" count="523" uniqueCount="306">
  <si>
    <t>L.p</t>
  </si>
  <si>
    <t>Adres dostawy</t>
  </si>
  <si>
    <t>Warunki rozładunku</t>
  </si>
  <si>
    <t xml:space="preserve"> Nazwa jednostki </t>
  </si>
  <si>
    <t>1.</t>
  </si>
  <si>
    <t>Potwierdzenie odbioru dla celów podatkowych</t>
  </si>
  <si>
    <t>Potwierdzenie odbioru dla celów egzekucyjnych</t>
  </si>
  <si>
    <t>Adres płatnika</t>
  </si>
  <si>
    <t>Potwierdzenie odbioru 
dla celów karnych skarbowych</t>
  </si>
  <si>
    <t>NIP płatnika</t>
  </si>
  <si>
    <t xml:space="preserve"> 
</t>
  </si>
  <si>
    <t>Płatnik faktury</t>
  </si>
  <si>
    <t>Zamówienie podstawowe</t>
  </si>
  <si>
    <t>Zamówienie 
w ramach prawa opcji</t>
  </si>
  <si>
    <t>Razem</t>
  </si>
  <si>
    <t xml:space="preserve"> Izba Administracji Skarbowej w Białymstoku</t>
  </si>
  <si>
    <t>Odzielny budynek parterowy, istnieje możliwość rozładowania palet</t>
  </si>
  <si>
    <t>Izba Administracji Skarbowej w Białymstoku</t>
  </si>
  <si>
    <t>966-04-37-133</t>
  </si>
  <si>
    <t>IAS. Podlaski Urząd Celno-Skarbowy w Białymstoku, ul. Octowa 2, 15-399 Białystok</t>
  </si>
  <si>
    <t>ul. Jana Klemensa Branickiego 9, 15-085 Białystok</t>
  </si>
  <si>
    <t>Izba Administracji Skarbowej w Bydgoszczy</t>
  </si>
  <si>
    <t>85-236 Bydgoszcz, ul. Grunwaldzka 50</t>
  </si>
  <si>
    <t>Magazyn na powierzchni jezdni bez barier architektonicznych</t>
  </si>
  <si>
    <t>85-950 Bydgoszcz, ul. Dr. Emila Warmińskiego 18</t>
  </si>
  <si>
    <t xml:space="preserve"> Izba Administracji Skarbowej w Gdańsku </t>
  </si>
  <si>
    <t>ul. Rzeźnicka 54/56 80-822 Gdańsk</t>
  </si>
  <si>
    <t>1. Wjazd od podwórka; 2.Samochód dostawczy (3,5 tony) z windą załadowczą max wysokość samochodu NIEZAŁADOWANEGO 3,4m.  Oraz  3.Z Uwagi na utrudniony dojazd dostawa możliwa  tylko w godzinach 6-7</t>
  </si>
  <si>
    <t xml:space="preserve"> Izba Administracji Skarbowej w Katowicach</t>
  </si>
  <si>
    <t>IAS w Katowicach,  
ul. Damrota 25, 40-022 Katowice</t>
  </si>
  <si>
    <t xml:space="preserve">magazyn ulokowany na parterze, brama magazynowa  na poziomie placu. Wjazd na plac przed magazyn od ul. Damrota (droga wewnętrzna z zakrętem 90 stopni)
jednostka posiada podnośnik widłowy do rozładunku palet. </t>
  </si>
  <si>
    <t>Izba Administracji Skarbowej w Kielcach</t>
  </si>
  <si>
    <t>II Urząd Skarbowy w Kielcach,   25-647 Kielce,                                              ul. Częstochowska 20</t>
  </si>
  <si>
    <t>Pomieszczenie garażowe, możliwość rozładunku palet</t>
  </si>
  <si>
    <t>ul. Sandomierska 105                                       25-324 Kielce</t>
  </si>
  <si>
    <t>Izba Administracji Skarbowej w Krakowie</t>
  </si>
  <si>
    <t xml:space="preserve">ul. Wadowicka 10,                            30-415 Kraków                      </t>
  </si>
  <si>
    <t>Magazyn znajduje się na poziomie "-1",  rozładunek może nastąpić dźwigiem z samochodu, który posiada windę. Ze względu na konstrukcję dźwigu, palety nie mogą być wyższe niż 125 cm.</t>
  </si>
  <si>
    <t>ul. Wiślna 7,                    31-007 Kraków</t>
  </si>
  <si>
    <t>676-17-73-084</t>
  </si>
  <si>
    <t xml:space="preserve"> Izba Administracji Skarbowej w Lublinie</t>
  </si>
  <si>
    <t>20-883 Lublin
ul. T. Szeligowskiego 24</t>
  </si>
  <si>
    <t>Magazyn znajduje się na parterze, wyposażony w rampę rozładunkową. Możliwość podjazdu pod rampę samochodem dostawczym z windą o wysokości do 3,3m. Możliwość rozładunku całych palet. Brak ograniczeń tonażowych.</t>
  </si>
  <si>
    <t>Izba Administracji Skarbowej    w Lublinie</t>
  </si>
  <si>
    <t>ul. Tadeusza Szeligowskiego 24 20-883 Lublin</t>
  </si>
  <si>
    <t xml:space="preserve"> Izba Administracji Skarbowej w Łodzi</t>
  </si>
  <si>
    <t>Pojazd z windą, miejsce składowania garaż,z uwagi na mały parking dostawy w godzinach rannych po wcześniejszym uzgodnieniu w celu możliwości dojazdu. Wjazd od ul Wólczańskiej 104/106</t>
  </si>
  <si>
    <t xml:space="preserve">Izba Administracji Skarbowej w Łodzi        </t>
  </si>
  <si>
    <t xml:space="preserve">Izba Administracji Skarbowej w Łodzi          90-436 Łódź,                     Al. Kościuszki 83 </t>
  </si>
  <si>
    <t>2.</t>
  </si>
  <si>
    <t xml:space="preserve"> Izba Administracji Skarbowej w Łodzi Magazyn US w Piotkowie Trybunalskim</t>
  </si>
  <si>
    <t>Formularze będą przekazane dla Magazynu w Piotkowie Trybunalskim przez IAS w Łodzi poczta wewnetrzną</t>
  </si>
  <si>
    <t xml:space="preserve"> Izba Administracji Skarbowej w Łodzi Magazyn US w  Sieradzu</t>
  </si>
  <si>
    <t>Izba Administracji Skarbowej w Olsztynie</t>
  </si>
  <si>
    <t>Izba Administracji Skarbowej                al. M.J. Piłsudskiego 59A,                 10-950 Olsztyn</t>
  </si>
  <si>
    <t>bezpośredni dojazd do budynku, miejsce składowania - piwnica, istnieje możliwość skorzystania z windy, przy budynku jest podjazd, istnieje możliwość rozładowania palet. Z uwagi na wąską uliczkę nie wskazany jest duży samochód transportowy</t>
  </si>
  <si>
    <t>al. Marsz. Józefa Piłsudskiego 59A, 10-950 Olsztyn</t>
  </si>
  <si>
    <t>739-10-40-006</t>
  </si>
  <si>
    <t>Urząd Skarbowy w Elblągu</t>
  </si>
  <si>
    <t>Urząd Skarbowy w Elblągu,                      ul. Mickiewicza 43,                                   82-300 Elbląg</t>
  </si>
  <si>
    <t>bezpośredni dojazd do budynku, miejsce składowania piwnica, nie ma możliwości skrzystania z windy, przy budynku nie ma podjazdu, istnieje możliwość rozładowania palet</t>
  </si>
  <si>
    <t>Urząd Skarbowy w Ełku</t>
  </si>
  <si>
    <t>Urząd Skarbowy w Ełku,                                      ul. Wojska Polskiego 67,                    19-300 Ełk</t>
  </si>
  <si>
    <t>Izba Administracji Skarbowej w Poznaniu</t>
  </si>
  <si>
    <t>62 - 200 Gniezno,                             ul. Spichrzowa 4 (US w Gnieźnie)</t>
  </si>
  <si>
    <t>Miejsce rozładowania druków znajduje się w piwnicy. Możliwy jest rozładunek za pomocą wózka widłowego przez doprowadzony zjazd. Odbiór należy umówić ze wskazanymi pracownikami.</t>
  </si>
  <si>
    <t>ul. Dolna Wilda 80A 61-501 Poznań</t>
  </si>
  <si>
    <t xml:space="preserve"> Izba Administracji Skarbowej w Rzeszowie</t>
  </si>
  <si>
    <t>ul. Geodetów 1, 35-959 Rzeszów</t>
  </si>
  <si>
    <t>Druki będą złożone w magazynie, parter (obok Izby),dostęp do rozładowania palet dla samochodów dostawczych  z windą</t>
  </si>
  <si>
    <t>IAS Rzeszów</t>
  </si>
  <si>
    <t xml:space="preserve"> Izba Administracji Skarbowej w Szczecinie</t>
  </si>
  <si>
    <t>ul. Energetyków 55, 70-952 Szczecin</t>
  </si>
  <si>
    <t>magazyn zlokalizowany w piwnicy z możliwością bezpośredniego rozładunku palet</t>
  </si>
  <si>
    <t>Izba Administracji Skarbowej w Warszawie</t>
  </si>
  <si>
    <t>ul. Felińskiego 2b 01-513 Warszawa</t>
  </si>
  <si>
    <t>przy wejściu głównym</t>
  </si>
  <si>
    <t>01-513 Warszawa,      ul. A. Felińskiego 2B</t>
  </si>
  <si>
    <t>525 100 72 78</t>
  </si>
  <si>
    <t>26-800 Białobrzegi,                                         ul. Reymonta 46</t>
  </si>
  <si>
    <t>pierwsze piętro - magazyn na końcu korytarza, brak windy, rozładunek ręczny, schody również przed budynkiem - brak rampy</t>
  </si>
  <si>
    <t>3.</t>
  </si>
  <si>
    <t>Urząd Skarbowy w Ciechanowie,  
06-400 Ciechanów 
ul. Warszawska 58</t>
  </si>
  <si>
    <t xml:space="preserve">Wjazd od ul. Ks. Piotra Ściegiennego na plac manewrowy US od strony garażu, parter.  Magazyn znajduje się na parterze. </t>
  </si>
  <si>
    <t>4.</t>
  </si>
  <si>
    <t>ul. Senatorska 30 08-400 Garwolin</t>
  </si>
  <si>
    <t>1)miejsce składowania znajduje się w części podpiwniczonej budynku,   2)brak możliwości skorzystania z windy, do pomieszczenia prowadzi zejście składające sie z czterech schodków, 3)konieczność  ręcznego rozładunku 4)możliwość podjazdu samochodu dostawczego bezpośrednio pod budynek istnieje wówczas, gdy nie są zajęte wszystkie miejsca parkingowe w istniejącej zatoczce. Ulica Senatorska jest ulicą jednokierunkową i na wysokości Urzędu samochody parkują po obu stronach ulicy. Istnieje możliwość wjazdu na parking Urzędu i przewiezienie chodnikiem całych palet na wózku bezpośrednio do zejścia ok. 20 m., jeżeli jest miejsce na parkingu</t>
  </si>
  <si>
    <t>5.</t>
  </si>
  <si>
    <t>09-500 Gostynin, ul. Płocka 10</t>
  </si>
  <si>
    <t>parter</t>
  </si>
  <si>
    <t>6.</t>
  </si>
  <si>
    <t>05-825 Grodzisk Maz.                           ul. Daleka 22</t>
  </si>
  <si>
    <t>Parter</t>
  </si>
  <si>
    <t>7.</t>
  </si>
  <si>
    <t>Urząd Skarbowy w Grójcu</t>
  </si>
  <si>
    <t>Urząd Skarbowy w Grójcu   ul.Ks.P.Skargi 35 05-600 Grójec</t>
  </si>
  <si>
    <t>Parter, brak windy, podjazd dla niepełnbosprawnych</t>
  </si>
  <si>
    <t>8.</t>
  </si>
  <si>
    <t>26-900 Kozienice, ul. Parkowa 5</t>
  </si>
  <si>
    <t>budynek parterowy, trzy schodki, podjazd dla niepełnosprawnych</t>
  </si>
  <si>
    <t>9.</t>
  </si>
  <si>
    <t xml:space="preserve">Urząd Skarbowy w Legionowie , 05-120 Legionowo, ul. Piłsudskiego 43 c </t>
  </si>
  <si>
    <t xml:space="preserve">parter drzwi wejściowe </t>
  </si>
  <si>
    <t>10.</t>
  </si>
  <si>
    <t>08-200 Łosice, ul. 11-go Listopada 1</t>
  </si>
  <si>
    <t>Urząd posiada podjazd dla niepełnosprawnych.</t>
  </si>
  <si>
    <t>11.</t>
  </si>
  <si>
    <t>Urząd Skarbowy w Makowie Mazowieckim</t>
  </si>
  <si>
    <t>06-200 Maków Mazowiecki, ul. Kopernika 6 c</t>
  </si>
  <si>
    <t>podjazd pod urząd, parter</t>
  </si>
  <si>
    <t>12.</t>
  </si>
  <si>
    <t>Mińsku Mazowiecki; ul. Szczecińska 2</t>
  </si>
  <si>
    <t>Miejsce składowania parter, istnieje możliwość rozładowania palet przez wykonawcę.</t>
  </si>
  <si>
    <t>13.</t>
  </si>
  <si>
    <t>Urząd Skarbowy w Mławie</t>
  </si>
  <si>
    <t>06-500 Mława. Ul. Gabriela Narutowicza 19/7</t>
  </si>
  <si>
    <t>Piwnica, podjazd od strony garażu, brak dostępu do windy</t>
  </si>
  <si>
    <t>14.</t>
  </si>
  <si>
    <t>Urząd Skarbowy w Nowym Dworze Mazowieckim</t>
  </si>
  <si>
    <t>05-100 Nowy Dwór Mazowiecki,  ul. Legionów 7</t>
  </si>
  <si>
    <t>Brak windy, rozładunek do pomieszczeniu w piwnicy</t>
  </si>
  <si>
    <t>15.</t>
  </si>
  <si>
    <t>07-410 Ostrołęka, ul.Przechodnia 6</t>
  </si>
  <si>
    <t xml:space="preserve">parter-brak możliwości rozładunku na palecie </t>
  </si>
  <si>
    <t>16.</t>
  </si>
  <si>
    <t>Urząd Skarbowy w Ostrowi Mazowieckiej</t>
  </si>
  <si>
    <t xml:space="preserve">Urząd Skarbowy w Ostrowi Mazowieckiej </t>
  </si>
  <si>
    <t>Parking - garaż US</t>
  </si>
  <si>
    <t>17.</t>
  </si>
  <si>
    <t>Urząd Skarbowy w Otwocku</t>
  </si>
  <si>
    <t>Urząd Skarbowy w Otwocku ul. Matejki 4, 05-400 Otwock</t>
  </si>
  <si>
    <t>dogodne, parter</t>
  </si>
  <si>
    <t>05-500 Piaseczno, ul. Energetyczna 5</t>
  </si>
  <si>
    <t>rampa rozładunkowa, winda</t>
  </si>
  <si>
    <t>Urząd Skarbowy w Płocku ul. 1-go Maja 10, 09-402 Płock</t>
  </si>
  <si>
    <t>Magazyn znajduje się na poziomie „0” Rozładunek możliwy jest przy pomocy windy samochodowej oraz wózka paletowego</t>
  </si>
  <si>
    <t>Płońsk, ul. Spółdzielcza 2</t>
  </si>
  <si>
    <t>Parter budynku - hol.</t>
  </si>
  <si>
    <t>Urząd Skarbowy w Pruszkowie</t>
  </si>
  <si>
    <t>ul. Staszica 1                        05-800 Pruszków</t>
  </si>
  <si>
    <t>Urząd Skarbowy w Przasnyszu</t>
  </si>
  <si>
    <t>06-300 Przasnysz, ul. Świerkowa 3</t>
  </si>
  <si>
    <t xml:space="preserve">Rozładunek na parterze, brak windy w budynku </t>
  </si>
  <si>
    <t>Pułtusk 06-100, ul. Żwirki i Wigury 7</t>
  </si>
  <si>
    <t>parter, podjazd dla niepełnosprawnych</t>
  </si>
  <si>
    <t>Pierwszy Urząd Skarbowy w Radomiu</t>
  </si>
  <si>
    <t>ul. Zbrowskiego 106,              26-600 Radom</t>
  </si>
  <si>
    <t>parter, dokonanie rozładunku przez wykonawcę</t>
  </si>
  <si>
    <t>Drugi Urząd Skarbowy w Radomiu</t>
  </si>
  <si>
    <t>ul.Toruńska 3 26-600 Radom</t>
  </si>
  <si>
    <t>garaż</t>
  </si>
  <si>
    <t xml:space="preserve">Urząd Skarbowy w Siedlcach </t>
  </si>
  <si>
    <t xml:space="preserve">Urząd Skarbowy w Siedlcach
 ul. M.E. Drobika 15,                                           08-110 Siedlce   </t>
  </si>
  <si>
    <t xml:space="preserve"> Magazyn na parterze, samochód z windą</t>
  </si>
  <si>
    <t>Urząd Skarbowy w Sierpcu</t>
  </si>
  <si>
    <t>ul. Piastowska 48 09-200 Sierpc</t>
  </si>
  <si>
    <t xml:space="preserve">parter </t>
  </si>
  <si>
    <t>Urząd Skarbowy w Sochaczewie</t>
  </si>
  <si>
    <t>ul. Władysława Grabskiego 4, 96-500 Sochaczew</t>
  </si>
  <si>
    <t>garaż z bezpośrednim dojazdem</t>
  </si>
  <si>
    <t>ul. Węgrowska 5, 08-300 Sokołów Podlaski</t>
  </si>
  <si>
    <t xml:space="preserve">Pomieszczenie magazynowe znajduje się w piwnicy budynku, istnieje możliwość wejścia przez garaż i można rozładować palety </t>
  </si>
  <si>
    <t>u. Widok 6, 26-500 Szydłowiec</t>
  </si>
  <si>
    <t>Miejsce rozładunku znajduje się w piwnicy budynku kondygnacja ( -1).  Należy ręcznie znieść paczki po schodach (10 schodków w dół). Podjazd dużego samochodu dostawczego możliwy do ok. 15 m od wejścia głównego.</t>
  </si>
  <si>
    <t>Urząd Skarbowy Warszawa-Bemowo</t>
  </si>
  <si>
    <t>ul. Białobrzeska 53a, 02-325 Warszawa</t>
  </si>
  <si>
    <t>rozładunek przy budynku Urzędu, możliwość ustawienia samochodu dostawczego na drodze dojazdowej, konieczność zapewnienia elektrycznego wózka widłowego z napędem do transportu, winda towarowa</t>
  </si>
  <si>
    <t xml:space="preserve">Urząd Skarbowy Warzawa-Bielany </t>
  </si>
  <si>
    <t>ul. Skalbmierska 5,01-844 Warszawa</t>
  </si>
  <si>
    <t>Transport ręczny</t>
  </si>
  <si>
    <t>Urząd Skarbowy Warszawa Mokotów</t>
  </si>
  <si>
    <t>02-676 Warszawa, ul. Postępu 16A</t>
  </si>
  <si>
    <t>Urząd Skarbowy Warszawa Praga</t>
  </si>
  <si>
    <t>ul. Jagiellońska 15, 03-719 Warszawa</t>
  </si>
  <si>
    <t>Rrozładunek druków możliwy na rampie, w garażu tut. Urzędu (wjazd od ul. Okrzei, wysokość drzwi garażowych 3,10 m) oraz na zamkniętym placu należącym do tut. Urzędu ( wjazd od ul. Okrzei ). W obydwu przypadkach istnieje możliwosć rozładowania palet przez wykonawcę.</t>
  </si>
  <si>
    <t xml:space="preserve">Pierwszy Urząd Skarbowy Warszawa-Śródmieście </t>
  </si>
  <si>
    <t>ul. Lindleya 14 02-013 Waraszawa</t>
  </si>
  <si>
    <t>Główne wejście</t>
  </si>
  <si>
    <t>Drugi Urząd Skarbowy Warszawa-Śródmieście</t>
  </si>
  <si>
    <t>Drugi Urząd Skarbowy Warszawa-Śródmieście ul. Jagiellońska 15 03-719 Warszawa</t>
  </si>
  <si>
    <t>Rampa</t>
  </si>
  <si>
    <t>Urząd Skarbowy Warszawa Targówek</t>
  </si>
  <si>
    <t>03-484 Warszawa, ul. Dąbrowszczaków 14</t>
  </si>
  <si>
    <t>magazyn na kondygnacji -1, winda, zazwyczaj rozładunek następuje od tyłu budynku, we współpracy pomiędzy dostawcami a pracownikami US - dostawcy rozładowują dostarczony towar na rampę, a pracownicy zajmują się jego dalszym transportem do magazynu.. Większe pojazdy dostawcze muszą parkować od frontu budynku, co utrudnia i spowalnia rozładunek ze względu na konieczność korzystania z małej windy, łączącej poziom ulicy z parterem budynku.</t>
  </si>
  <si>
    <t>ul. Wynalazek 3,                            02-677 Warszawa</t>
  </si>
  <si>
    <t>Rozładunek z samochodu na wózki transportowe /nie ma możliwości wjazdu wózkiem paletowym/. Składowanie formularzy - pomieszczenia piwniczne - możliwośc skorzystania z windy.</t>
  </si>
  <si>
    <t>ul. Mycielskiego 21, 04-379 Warszawa</t>
  </si>
  <si>
    <t>możliwość rozładunku przez okno piwnicy</t>
  </si>
  <si>
    <t>ul. Powstańców Śląskich 2D, 01-381 Warszawa</t>
  </si>
  <si>
    <t>wejście główne do budynku od strony ulicy, do obsługi rozładunku 2 wózki transportowe</t>
  </si>
  <si>
    <t>ul. Obrębowa 17,
07-100 Węgrów</t>
  </si>
  <si>
    <t>05-200 Wołomin, ul. Przejazd 2</t>
  </si>
  <si>
    <t>garaż urzędu - parter</t>
  </si>
  <si>
    <t>07-200 Wyszków, ul. Sowińskiego 82</t>
  </si>
  <si>
    <t>Urząd Skarbowy w Zwoleniu</t>
  </si>
  <si>
    <t>26-700 Zwoleń, ul. Wojska Polskiego 39</t>
  </si>
  <si>
    <t>I piętro</t>
  </si>
  <si>
    <t>Plac piłsudskiego 4,09-300 Żuromin</t>
  </si>
  <si>
    <t>II piętro bez windy</t>
  </si>
  <si>
    <t>Urząd Skarbowy w Żyrardowie</t>
  </si>
  <si>
    <t>Urząd Skarbowy w Żyrardowie, 
ul. 1 Maja 49a, 96-300 Żyrardów</t>
  </si>
  <si>
    <t>1. Miejsce przechowywania formularzy potwierdzenia odbioru znajduje się na poziomie  -1                                     
2. W Urzędzie brak jest możliwości skorzystania z windy, 
3. W Urzędzie brak jest możliwości rozładowania całych palet bezposrednio do magazynu - konieczny jest rozładunek ręczny,                                               
4. Istnieje możliwość podjazdu samochodem dostawczym bezpośrednio pod budynek Urzędu</t>
  </si>
  <si>
    <t xml:space="preserve"> Urząd Skarbowy w Lipsku</t>
  </si>
  <si>
    <t xml:space="preserve">Urząd Skarbowy w Lipsku, ul. Solecka 88, 27-300 Lipsko </t>
  </si>
  <si>
    <t>parter, brak windy</t>
  </si>
  <si>
    <t>Ul. Szkolna 7, 26-400 Przysucha</t>
  </si>
  <si>
    <t>II piętro, winda, podjazd</t>
  </si>
  <si>
    <t>Trzeci Urząd Skarbowy Warszawa - Śródmieście</t>
  </si>
  <si>
    <t>Lindleya 14 02-013 Warszawa</t>
  </si>
  <si>
    <t>Rozładunek od stronu ul. Lindleya 14 Warszawa -brama parter</t>
  </si>
  <si>
    <t>Pierwszy Mazowiecki Urząd Skarbowy w Warszawie</t>
  </si>
  <si>
    <t>Pierwszy Mazowiecki Urząd Skarbowy w Warszawie ul. A. Felińskiego 2A, 01-513 Warszawa</t>
  </si>
  <si>
    <t>Wjazd na teren Urzędu, rozładunek bezproblemowy</t>
  </si>
  <si>
    <t>Drugi Mazowiecki Urząd Skarbowy w Warszawie</t>
  </si>
  <si>
    <t>ul. Astronomów 3, 01-450 Warszawa</t>
  </si>
  <si>
    <t>W budynku znajdują się 2 windy. Miejsce rozładunku wskaże osoba odpowiedzialna za odbiór dostawy.</t>
  </si>
  <si>
    <t>Trzeci Mazowiecki Urząd Skarbowy w Radomiu</t>
  </si>
  <si>
    <t xml:space="preserve">ul. Andrzeja Struga 26/28, 26-610 Radom </t>
  </si>
  <si>
    <t xml:space="preserve">Rozładunek w garażu, wjazd z tyłu budynku </t>
  </si>
  <si>
    <t xml:space="preserve">Mazowiecki Urząd Celno-Skarbowy w Warszawie </t>
  </si>
  <si>
    <t>ul. Jagiellońska 55b 03-301 Warszawa</t>
  </si>
  <si>
    <t>winda w budynku</t>
  </si>
  <si>
    <t xml:space="preserve"> Izba Administracji Skarbowej we Wrocławiu</t>
  </si>
  <si>
    <t>Ul. Karmelkowa 31, 52-437 Wrocław</t>
  </si>
  <si>
    <t>Magazyn mieści się na poziomie 0, potrzebny samochód z windą</t>
  </si>
  <si>
    <t xml:space="preserve">Izba Administracji Skarbowej we Wrocławiu </t>
  </si>
  <si>
    <t>Ul.Powstańców Śląskich 24,26,   53-333 Wrocław</t>
  </si>
  <si>
    <t>Izba Administracji Skarbowej w Zielonej Górze</t>
  </si>
  <si>
    <t>0</t>
  </si>
  <si>
    <t>Izba Administracji Skarbowej w Zielonej Górze    ul. Gen. Wł. Sikorskiego 2      65-454 Zielona Góra</t>
  </si>
  <si>
    <t>Parter.</t>
  </si>
  <si>
    <t>Izba Administracji Skarbowej w Zielonej Gorze</t>
  </si>
  <si>
    <t>65-454 Zielona Góra  
ul. gen. W. Sikorskiego 2</t>
  </si>
  <si>
    <t>Urząd Skarbowy w Świebodzinie</t>
  </si>
  <si>
    <t xml:space="preserve">Urząd Skarbowy w Świebodzinie         ul. Sobieskiego 6          66-200 Świebodzin
</t>
  </si>
  <si>
    <t>Podjazd umowżliwiający wprowadzenie wózka z paletą do urzędu.</t>
  </si>
  <si>
    <t>Urząd Skarbowy w Sulęcinie</t>
  </si>
  <si>
    <t>Urząd Skarbowy w Sulęcinie      ul. Daszyńskiego 47       69-200 Sulęcin</t>
  </si>
  <si>
    <t>Parter, podjazd.</t>
  </si>
  <si>
    <t>Pierwszy Urząd Skarbowy w Zielonej Górze</t>
  </si>
  <si>
    <t xml:space="preserve">Pierwszy Urząd Skarbowy w Zielonej Górze      ul. Dr Pieniężnego 24        65-054 Zielona Góra
</t>
  </si>
  <si>
    <t>W budynku znajduje się winda;                                                             brak mozliwości rozładunku palet przez wykonawcę.</t>
  </si>
  <si>
    <t xml:space="preserve"> Urząd Skarbowy w Nowej Soli</t>
  </si>
  <si>
    <t>Urząd Skarbowy w Nowej Soli       ul. Staszica 1         67-100 Nowa Sól</t>
  </si>
  <si>
    <t>W budynku znajduje się winda, możliwość podjazdu pod budynek.</t>
  </si>
  <si>
    <t>Lubuski Urząd Celno-Skarbowy w Gorzowie Wlkp.</t>
  </si>
  <si>
    <t>Lubuski Urząd Celno-Skarbowy w Gorzowie Wlkp.       ul. Kazimierza Wielkiego 65       Gorzów Wlkp. 66-400</t>
  </si>
  <si>
    <t>Możliwość podjazdu pod budynek.</t>
  </si>
  <si>
    <t>Drugi Urząd Skarbowy w Zielonej Górze</t>
  </si>
  <si>
    <t>Drugi Urząd Skarbowy w Zielonej Górze        ul. Dr Pieniężnego 24           65-054 Zielona Góra,                        ul. Dr Pieniężnego 24</t>
  </si>
  <si>
    <t>Pomieszczenie do rozładunku znajduje się przy głównym wejściu do budynku.</t>
  </si>
  <si>
    <t>65-454 Zielona Góra, 
ul. Gen. Wł. Sikorskiego 2</t>
  </si>
  <si>
    <t>Urząd Skarbowy w Żaganiu</t>
  </si>
  <si>
    <t xml:space="preserve">Urząd Skarbowy w Żaganiu        ul. Skarbowa 26       68-100 Żagań </t>
  </si>
  <si>
    <t>Urząd Skarbowy w Słubicach</t>
  </si>
  <si>
    <t>Urząd Skarbowy w Słubicach        ul. Wojska Polskiego 155         69-100 Słubice</t>
  </si>
  <si>
    <t>Schody do budynku.</t>
  </si>
  <si>
    <t>Krajowa Informacja Skarbowa w Bielsku-Białej</t>
  </si>
  <si>
    <t xml:space="preserve">ul. Warszawska 5                  43-300 Bielsko-Biała </t>
  </si>
  <si>
    <t>parter, rozładunek dostawca</t>
  </si>
  <si>
    <t>Krajowa Informacja Skarbowa</t>
  </si>
  <si>
    <t>ul. Warszawska 5,    43-300 Bielsko-Biała</t>
  </si>
  <si>
    <t>547 21 69 306</t>
  </si>
  <si>
    <t>Delegatura Krajowej Informacji Skarbowej w Płocku</t>
  </si>
  <si>
    <t>ul. 1 Maja 10                               09-402 Płock</t>
  </si>
  <si>
    <t xml:space="preserve">przyziemie magazyn </t>
  </si>
  <si>
    <r>
      <t xml:space="preserve">bezpośredni dojazd do budynku, miejsce składowania </t>
    </r>
    <r>
      <rPr>
        <sz val="12"/>
        <color rgb="FFFF0000"/>
        <rFont val="Calibri"/>
        <family val="2"/>
        <charset val="238"/>
        <scheme val="minor"/>
      </rPr>
      <t>garaż nr 2 na parkingu urzędu</t>
    </r>
    <r>
      <rPr>
        <sz val="12"/>
        <rFont val="Calibri"/>
        <family val="2"/>
        <charset val="238"/>
        <scheme val="minor"/>
      </rPr>
      <t xml:space="preserve">, istnieje możliwość rozładunku palet bezpośrednio na ulicy </t>
    </r>
    <r>
      <rPr>
        <sz val="12"/>
        <color rgb="FFFF0000"/>
        <rFont val="Calibri"/>
        <family val="2"/>
        <charset val="238"/>
        <scheme val="minor"/>
      </rPr>
      <t xml:space="preserve">(w bramie wjazdowej na teren parkingu urzędu) </t>
    </r>
    <r>
      <rPr>
        <sz val="12"/>
        <rFont val="Calibri"/>
        <family val="2"/>
        <charset val="238"/>
        <scheme val="minor"/>
      </rPr>
      <t xml:space="preserve">i wjazd wózkiem paletowym na posesję </t>
    </r>
    <r>
      <rPr>
        <sz val="12"/>
        <color rgb="FFFF0000"/>
        <rFont val="Calibri"/>
        <family val="2"/>
        <charset val="238"/>
        <scheme val="minor"/>
      </rPr>
      <t>(parking)</t>
    </r>
    <r>
      <rPr>
        <sz val="12"/>
        <rFont val="Calibri"/>
        <family val="2"/>
        <charset val="238"/>
        <scheme val="minor"/>
      </rPr>
      <t xml:space="preserve"> urzędu, lokalizacja magazynu - budynek </t>
    </r>
    <r>
      <rPr>
        <sz val="12"/>
        <color rgb="FFFF0000"/>
        <rFont val="Calibri"/>
        <family val="2"/>
        <charset val="238"/>
        <scheme val="minor"/>
      </rPr>
      <t>(garaż nr 2)</t>
    </r>
    <r>
      <rPr>
        <sz val="12"/>
        <rFont val="Calibri"/>
        <family val="2"/>
        <charset val="238"/>
        <scheme val="minor"/>
      </rPr>
      <t xml:space="preserve"> wydzielony na terenie posesji </t>
    </r>
    <r>
      <rPr>
        <sz val="12"/>
        <color rgb="FFFF0000"/>
        <rFont val="Calibri"/>
        <family val="2"/>
        <charset val="238"/>
        <scheme val="minor"/>
      </rPr>
      <t>(parking urzędu)</t>
    </r>
    <r>
      <rPr>
        <sz val="12"/>
        <rFont val="Calibri"/>
        <family val="2"/>
        <charset val="238"/>
        <scheme val="minor"/>
      </rPr>
      <t xml:space="preserve">, łatwy rozładunek paletowy. Pojazd o dopuszczalnej o ładowności do 5 t (skrzynia ładunkowa). </t>
    </r>
  </si>
  <si>
    <t>Urząd Skarbowy w Białobrzegach</t>
  </si>
  <si>
    <t>Urząd Skarbowy w Ciechanowie</t>
  </si>
  <si>
    <t>Urząd Skarbowy w Garwolinie</t>
  </si>
  <si>
    <t xml:space="preserve">Urząd Skarbowy w Ostrołęce </t>
  </si>
  <si>
    <t>Urząd Skarbowy w Piasecznie</t>
  </si>
  <si>
    <t>Urząd Skarbowy w Płocku</t>
  </si>
  <si>
    <t>Urząd Skarbowy w Płońsku</t>
  </si>
  <si>
    <t>Urząd Skarbowy w Pułtusku</t>
  </si>
  <si>
    <t>Urząd Skarbowy w Sokołowie Podlaskim</t>
  </si>
  <si>
    <t>Urząd Skarbowy w Szydłowcu</t>
  </si>
  <si>
    <t>Urząd Skarbowy Warszawa-Ursynów</t>
  </si>
  <si>
    <t>Urząd Skarbowy Warszawa-Wawer</t>
  </si>
  <si>
    <t>Urząd Skarbowy Warszawa-Wola</t>
  </si>
  <si>
    <t>Urząd Skarbowy w Węgrowie</t>
  </si>
  <si>
    <t>Urząd Skarbowy w Wołominie</t>
  </si>
  <si>
    <t>Urząd Skarbowy w Wyszkowie</t>
  </si>
  <si>
    <t>Urząd Skarbowy w Żurominie</t>
  </si>
  <si>
    <t>Urząd Skarbowy w Przysusze</t>
  </si>
  <si>
    <t>Urząd Skarbowy w Mińsku Mazowieckim</t>
  </si>
  <si>
    <t>Urząd Skarbowy w Łosicach</t>
  </si>
  <si>
    <t xml:space="preserve">Urząd Skarbowy w Legionowie </t>
  </si>
  <si>
    <t>Urząd Skarbowy w Gostyninie</t>
  </si>
  <si>
    <t>Urząd Skarbowy w Grodzisku Mazowieckim</t>
  </si>
  <si>
    <t>Urząd Skarbowy w Kozienicach</t>
  </si>
  <si>
    <t>Ministerstwo Finansów</t>
  </si>
  <si>
    <t xml:space="preserve">Izba Administracji Skarbowej w Gdańsku </t>
  </si>
  <si>
    <t>ul. Długa 75/76 80-831 Gdańsk</t>
  </si>
  <si>
    <t>583-12-37-173</t>
  </si>
  <si>
    <t>Izba Administracji Skarbowej w Katowicach</t>
  </si>
  <si>
    <t>ul. Damrota 25, 40-022 Katowice</t>
  </si>
  <si>
    <t>954-13-02-993</t>
  </si>
  <si>
    <t>Izba Administracji Skarbowej w Łodzi 90-436 Łódź,                     Al. Kościuszki 83 (dostawa-wjazd od ul. Wólczańskiej 104/106)</t>
  </si>
  <si>
    <t>Izba Administracji Skarbowej w Opolu</t>
  </si>
  <si>
    <r>
      <t xml:space="preserve">ul. </t>
    </r>
    <r>
      <rPr>
        <sz val="12"/>
        <color theme="1"/>
        <rFont val="Calibri"/>
        <family val="2"/>
        <charset val="238"/>
        <scheme val="minor"/>
      </rPr>
      <t>płk Witolda Pileckiego</t>
    </r>
    <r>
      <rPr>
        <sz val="12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 xml:space="preserve">, </t>
    </r>
    <r>
      <rPr>
        <sz val="12"/>
        <color theme="1"/>
        <rFont val="Calibri"/>
        <family val="2"/>
        <charset val="238"/>
        <scheme val="minor"/>
      </rPr>
      <t>45-331 Opole</t>
    </r>
  </si>
  <si>
    <t xml:space="preserve">Liczba sztuk wszystkich zwrotek w tys. </t>
  </si>
  <si>
    <t>548 21 69 306</t>
  </si>
  <si>
    <t>Ministerstwo Finansów 
ul. Świętokrzyska 12 Warszawa Departament Budżetu i Kadr</t>
  </si>
  <si>
    <t>osobiście</t>
  </si>
  <si>
    <t>Załącznik 5 do PPU Rozdzielnik ilościowy wraz z wykazem miejsc dostaw i warunków rozładunku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</si>
</sst>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6464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0" fontId="8" fillId="0" borderId="0"/>
    <xf numFmtId="0" fontId="11" fillId="0" borderId="0"/>
  </cellStyleXfs>
  <cellXfs count="8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2" fillId="0" borderId="0" xfId="0" applyFont="1"/>
    <xf numFmtId="0" fontId="14" fillId="0" borderId="0" xfId="0" applyFont="1"/>
    <xf numFmtId="0" fontId="4" fillId="0" borderId="11" xfId="0" applyFont="1" applyBorder="1" applyAlignment="1">
      <alignment horizontal="left" vertical="top" wrapText="1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/>
    </xf>
    <xf numFmtId="4" fontId="4" fillId="2" borderId="1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4" fontId="4" fillId="3" borderId="11" xfId="0" applyNumberFormat="1" applyFont="1" applyFill="1" applyBorder="1" applyAlignment="1">
      <alignment horizontal="right"/>
    </xf>
    <xf numFmtId="4" fontId="4" fillId="3" borderId="1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horizontal="left"/>
    </xf>
    <xf numFmtId="4" fontId="4" fillId="2" borderId="11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3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1" xfId="0" applyFont="1" applyBorder="1"/>
    <xf numFmtId="4" fontId="9" fillId="2" borderId="11" xfId="0" applyNumberFormat="1" applyFont="1" applyFill="1" applyBorder="1" applyAlignment="1">
      <alignment horizontal="right"/>
    </xf>
    <xf numFmtId="4" fontId="9" fillId="2" borderId="11" xfId="0" applyNumberFormat="1" applyFont="1" applyFill="1" applyBorder="1" applyAlignment="1">
      <alignment horizontal="right" wrapText="1"/>
    </xf>
    <xf numFmtId="0" fontId="9" fillId="0" borderId="11" xfId="0" applyFont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/>
    </xf>
    <xf numFmtId="49" fontId="9" fillId="0" borderId="11" xfId="0" applyNumberFormat="1" applyFont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3" borderId="11" xfId="2" applyFont="1" applyFill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4" fontId="4" fillId="2" borderId="11" xfId="1" applyNumberFormat="1" applyFont="1" applyFill="1" applyBorder="1" applyAlignment="1">
      <alignment horizontal="right" wrapText="1"/>
    </xf>
    <xf numFmtId="4" fontId="4" fillId="6" borderId="11" xfId="0" applyNumberFormat="1" applyFont="1" applyFill="1" applyBorder="1" applyAlignment="1">
      <alignment horizontal="right" wrapText="1"/>
    </xf>
    <xf numFmtId="4" fontId="4" fillId="6" borderId="11" xfId="0" applyNumberFormat="1" applyFont="1" applyFill="1" applyBorder="1" applyAlignment="1">
      <alignment horizontal="right"/>
    </xf>
    <xf numFmtId="4" fontId="4" fillId="6" borderId="11" xfId="1" applyNumberFormat="1" applyFont="1" applyFill="1" applyBorder="1" applyAlignment="1">
      <alignment horizontal="right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4" fillId="3" borderId="11" xfId="3" applyFont="1" applyFill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6" fillId="6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20" fillId="0" borderId="0" xfId="0" applyFont="1"/>
    <xf numFmtId="4" fontId="19" fillId="5" borderId="1" xfId="0" applyNumberFormat="1" applyFont="1" applyFill="1" applyBorder="1" applyAlignment="1">
      <alignment horizontal="right" wrapText="1"/>
    </xf>
    <xf numFmtId="4" fontId="19" fillId="7" borderId="1" xfId="0" applyNumberFormat="1" applyFont="1" applyFill="1" applyBorder="1" applyAlignment="1">
      <alignment horizontal="right" wrapText="1"/>
    </xf>
    <xf numFmtId="0" fontId="6" fillId="7" borderId="1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left"/>
    </xf>
    <xf numFmtId="4" fontId="21" fillId="5" borderId="0" xfId="0" applyNumberFormat="1" applyFont="1" applyFill="1"/>
    <xf numFmtId="4" fontId="21" fillId="7" borderId="0" xfId="0" applyNumberFormat="1" applyFont="1" applyFill="1"/>
    <xf numFmtId="0" fontId="22" fillId="0" borderId="0" xfId="0" applyFont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4">
    <cellStyle name="Dziesiętny [0]" xfId="1" builtinId="6"/>
    <cellStyle name="Normalny" xfId="0" builtinId="0"/>
    <cellStyle name="Normalny 2" xfId="2" xr:uid="{A996402A-AFD7-4321-8024-07AEE3A46599}"/>
    <cellStyle name="Normalny 3" xfId="3" xr:uid="{BF0B30F0-9AD7-45CA-9BCC-D18FEE45C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8E53-4415-4465-8BD9-D825AF2350EC}">
  <dimension ref="A1:Q95"/>
  <sheetViews>
    <sheetView tabSelected="1" topLeftCell="A86" zoomScale="55" zoomScaleNormal="55" workbookViewId="0">
      <selection activeCell="P92" sqref="P92"/>
    </sheetView>
  </sheetViews>
  <sheetFormatPr defaultRowHeight="15" x14ac:dyDescent="0.25"/>
  <cols>
    <col min="1" max="1" width="6" style="19" customWidth="1"/>
    <col min="2" max="2" width="47.7109375" style="21" customWidth="1"/>
    <col min="3" max="3" width="21.140625" customWidth="1"/>
    <col min="4" max="4" width="24.7109375" customWidth="1"/>
    <col min="5" max="5" width="25.85546875" customWidth="1"/>
    <col min="6" max="6" width="21.7109375" customWidth="1"/>
    <col min="7" max="7" width="22.140625" style="48" customWidth="1"/>
    <col min="8" max="9" width="21.85546875" customWidth="1"/>
    <col min="10" max="10" width="24.5703125" customWidth="1"/>
    <col min="11" max="11" width="18.7109375" customWidth="1"/>
    <col min="12" max="12" width="18.7109375" style="48" customWidth="1"/>
    <col min="13" max="13" width="28.28515625" style="21" customWidth="1"/>
    <col min="14" max="14" width="34.7109375" style="21" customWidth="1"/>
    <col min="15" max="15" width="29.5703125" style="21" customWidth="1"/>
    <col min="16" max="16" width="18.85546875" style="21" customWidth="1"/>
    <col min="17" max="17" width="23.5703125" style="21" customWidth="1"/>
  </cols>
  <sheetData>
    <row r="1" spans="1:17" ht="56.25" customHeight="1" x14ac:dyDescent="0.4">
      <c r="B1" s="79" t="s">
        <v>305</v>
      </c>
      <c r="O1" s="57" t="s">
        <v>10</v>
      </c>
    </row>
    <row r="2" spans="1:17" ht="4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15.75" thickBot="1" x14ac:dyDescent="0.3">
      <c r="A3" s="20"/>
      <c r="B3" s="22"/>
      <c r="C3" s="1"/>
      <c r="D3" s="1"/>
      <c r="E3" s="1"/>
      <c r="F3" s="1"/>
      <c r="G3" s="72"/>
      <c r="H3" s="1"/>
      <c r="I3" s="1"/>
      <c r="J3" s="1"/>
      <c r="K3" s="1"/>
      <c r="L3" s="72"/>
      <c r="M3" s="22"/>
      <c r="N3" s="22"/>
      <c r="O3" s="22"/>
    </row>
    <row r="4" spans="1:17" s="2" customFormat="1" ht="60" customHeight="1" thickBot="1" x14ac:dyDescent="0.3">
      <c r="A4" s="84" t="s">
        <v>0</v>
      </c>
      <c r="B4" s="86" t="s">
        <v>3</v>
      </c>
      <c r="C4" s="13" t="s">
        <v>12</v>
      </c>
      <c r="D4" s="13" t="s">
        <v>12</v>
      </c>
      <c r="E4" s="13" t="s">
        <v>12</v>
      </c>
      <c r="F4" s="13" t="s">
        <v>12</v>
      </c>
      <c r="G4" s="68" t="s">
        <v>12</v>
      </c>
      <c r="H4" s="70" t="s">
        <v>13</v>
      </c>
      <c r="I4" s="70" t="s">
        <v>13</v>
      </c>
      <c r="J4" s="70" t="s">
        <v>13</v>
      </c>
      <c r="K4" s="70" t="s">
        <v>13</v>
      </c>
      <c r="L4" s="71" t="s">
        <v>13</v>
      </c>
      <c r="M4" s="86" t="s">
        <v>1</v>
      </c>
      <c r="N4" s="80" t="s">
        <v>2</v>
      </c>
      <c r="O4" s="80" t="s">
        <v>11</v>
      </c>
      <c r="P4" s="80" t="s">
        <v>7</v>
      </c>
      <c r="Q4" s="80" t="s">
        <v>9</v>
      </c>
    </row>
    <row r="5" spans="1:17" s="2" customFormat="1" ht="59.25" customHeight="1" thickBot="1" x14ac:dyDescent="0.3">
      <c r="A5" s="85"/>
      <c r="B5" s="87"/>
      <c r="C5" s="3" t="s">
        <v>5</v>
      </c>
      <c r="D5" s="4" t="s">
        <v>6</v>
      </c>
      <c r="E5" s="5" t="s">
        <v>8</v>
      </c>
      <c r="F5" s="6" t="s">
        <v>14</v>
      </c>
      <c r="G5" s="69" t="s">
        <v>301</v>
      </c>
      <c r="H5" s="67" t="s">
        <v>5</v>
      </c>
      <c r="I5" s="54" t="s">
        <v>6</v>
      </c>
      <c r="J5" s="55" t="s">
        <v>8</v>
      </c>
      <c r="K5" s="56" t="s">
        <v>14</v>
      </c>
      <c r="L5" s="75" t="s">
        <v>301</v>
      </c>
      <c r="M5" s="87"/>
      <c r="N5" s="81"/>
      <c r="O5" s="81"/>
      <c r="P5" s="81"/>
      <c r="Q5" s="81"/>
    </row>
    <row r="6" spans="1:17" ht="47.25" x14ac:dyDescent="0.25">
      <c r="A6" s="51" t="s">
        <v>4</v>
      </c>
      <c r="B6" s="52" t="s">
        <v>15</v>
      </c>
      <c r="C6" s="16">
        <v>22000</v>
      </c>
      <c r="D6" s="16">
        <v>12000</v>
      </c>
      <c r="E6" s="16">
        <v>0</v>
      </c>
      <c r="F6" s="16">
        <f t="shared" ref="F6:F12" si="0">SUM(C6:E6)</f>
        <v>34000</v>
      </c>
      <c r="G6" s="73">
        <f>F6/1000</f>
        <v>34</v>
      </c>
      <c r="H6" s="53">
        <v>0</v>
      </c>
      <c r="I6" s="53">
        <v>0</v>
      </c>
      <c r="J6" s="53">
        <v>0</v>
      </c>
      <c r="K6" s="53">
        <f t="shared" ref="K6:K13" si="1">SUM(H6:J6)</f>
        <v>0</v>
      </c>
      <c r="L6" s="74">
        <f>K6/1000</f>
        <v>0</v>
      </c>
      <c r="M6" s="58" t="s">
        <v>19</v>
      </c>
      <c r="N6" s="58" t="s">
        <v>16</v>
      </c>
      <c r="O6" s="58" t="s">
        <v>17</v>
      </c>
      <c r="P6" s="58" t="s">
        <v>20</v>
      </c>
      <c r="Q6" s="59" t="s">
        <v>18</v>
      </c>
    </row>
    <row r="7" spans="1:17" ht="47.25" x14ac:dyDescent="0.25">
      <c r="A7" s="28" t="s">
        <v>49</v>
      </c>
      <c r="B7" s="24" t="s">
        <v>21</v>
      </c>
      <c r="C7" s="15">
        <v>85850</v>
      </c>
      <c r="D7" s="15">
        <v>73650</v>
      </c>
      <c r="E7" s="15">
        <v>25640</v>
      </c>
      <c r="F7" s="15">
        <f t="shared" si="0"/>
        <v>185140</v>
      </c>
      <c r="G7" s="73">
        <f t="shared" ref="G7:G69" si="2">F7/1000</f>
        <v>185.14</v>
      </c>
      <c r="H7" s="45">
        <v>0</v>
      </c>
      <c r="I7" s="45">
        <v>0</v>
      </c>
      <c r="J7" s="45">
        <v>0</v>
      </c>
      <c r="K7" s="45">
        <f t="shared" si="1"/>
        <v>0</v>
      </c>
      <c r="L7" s="74">
        <f t="shared" ref="L7:L69" si="3">K7/1000</f>
        <v>0</v>
      </c>
      <c r="M7" s="8" t="s">
        <v>22</v>
      </c>
      <c r="N7" s="8" t="s">
        <v>23</v>
      </c>
      <c r="O7" s="8" t="s">
        <v>21</v>
      </c>
      <c r="P7" s="8" t="s">
        <v>24</v>
      </c>
      <c r="Q7" s="8">
        <v>9670056823</v>
      </c>
    </row>
    <row r="8" spans="1:17" ht="110.25" x14ac:dyDescent="0.25">
      <c r="A8" s="28" t="s">
        <v>81</v>
      </c>
      <c r="B8" s="24" t="s">
        <v>25</v>
      </c>
      <c r="C8" s="15">
        <v>82050</v>
      </c>
      <c r="D8" s="15">
        <v>60700</v>
      </c>
      <c r="E8" s="15">
        <v>36600</v>
      </c>
      <c r="F8" s="15">
        <f t="shared" si="0"/>
        <v>179350</v>
      </c>
      <c r="G8" s="73">
        <f t="shared" si="2"/>
        <v>179.35</v>
      </c>
      <c r="H8" s="45">
        <v>0</v>
      </c>
      <c r="I8" s="45">
        <v>0</v>
      </c>
      <c r="J8" s="45">
        <v>0</v>
      </c>
      <c r="K8" s="45">
        <f t="shared" si="1"/>
        <v>0</v>
      </c>
      <c r="L8" s="74">
        <f t="shared" si="3"/>
        <v>0</v>
      </c>
      <c r="M8" s="8" t="s">
        <v>26</v>
      </c>
      <c r="N8" s="8" t="s">
        <v>27</v>
      </c>
      <c r="O8" s="8" t="s">
        <v>292</v>
      </c>
      <c r="P8" s="8" t="s">
        <v>293</v>
      </c>
      <c r="Q8" s="8" t="s">
        <v>294</v>
      </c>
    </row>
    <row r="9" spans="1:17" ht="110.25" x14ac:dyDescent="0.25">
      <c r="A9" s="28" t="s">
        <v>84</v>
      </c>
      <c r="B9" s="24" t="s">
        <v>28</v>
      </c>
      <c r="C9" s="15">
        <v>80000</v>
      </c>
      <c r="D9" s="15">
        <v>0</v>
      </c>
      <c r="E9" s="15">
        <v>10000</v>
      </c>
      <c r="F9" s="15">
        <f t="shared" si="0"/>
        <v>90000</v>
      </c>
      <c r="G9" s="73">
        <f t="shared" si="2"/>
        <v>90</v>
      </c>
      <c r="H9" s="45">
        <v>15000</v>
      </c>
      <c r="I9" s="45">
        <v>0</v>
      </c>
      <c r="J9" s="45">
        <v>0</v>
      </c>
      <c r="K9" s="45">
        <f t="shared" si="1"/>
        <v>15000</v>
      </c>
      <c r="L9" s="74">
        <f t="shared" si="3"/>
        <v>15</v>
      </c>
      <c r="M9" s="8" t="s">
        <v>29</v>
      </c>
      <c r="N9" s="8" t="s">
        <v>30</v>
      </c>
      <c r="O9" s="11" t="s">
        <v>295</v>
      </c>
      <c r="P9" s="11" t="s">
        <v>296</v>
      </c>
      <c r="Q9" s="64" t="s">
        <v>297</v>
      </c>
    </row>
    <row r="10" spans="1:17" ht="70.5" customHeight="1" x14ac:dyDescent="0.25">
      <c r="A10" s="28" t="s">
        <v>87</v>
      </c>
      <c r="B10" s="24" t="s">
        <v>31</v>
      </c>
      <c r="C10" s="15">
        <v>17000</v>
      </c>
      <c r="D10" s="15">
        <v>5500</v>
      </c>
      <c r="E10" s="15">
        <v>4500</v>
      </c>
      <c r="F10" s="15">
        <f t="shared" si="0"/>
        <v>27000</v>
      </c>
      <c r="G10" s="73">
        <f t="shared" si="2"/>
        <v>27</v>
      </c>
      <c r="H10" s="45">
        <v>0</v>
      </c>
      <c r="I10" s="45">
        <v>0</v>
      </c>
      <c r="J10" s="45">
        <v>0</v>
      </c>
      <c r="K10" s="45">
        <f t="shared" si="1"/>
        <v>0</v>
      </c>
      <c r="L10" s="74">
        <f t="shared" si="3"/>
        <v>0</v>
      </c>
      <c r="M10" s="8" t="s">
        <v>32</v>
      </c>
      <c r="N10" s="8" t="s">
        <v>33</v>
      </c>
      <c r="O10" s="8" t="s">
        <v>31</v>
      </c>
      <c r="P10" s="8" t="s">
        <v>34</v>
      </c>
      <c r="Q10" s="60">
        <v>9590788263</v>
      </c>
    </row>
    <row r="11" spans="1:17" ht="94.5" x14ac:dyDescent="0.25">
      <c r="A11" s="28" t="s">
        <v>90</v>
      </c>
      <c r="B11" s="24" t="s">
        <v>35</v>
      </c>
      <c r="C11" s="33">
        <v>40000</v>
      </c>
      <c r="D11" s="33">
        <v>20000</v>
      </c>
      <c r="E11" s="33">
        <v>15000</v>
      </c>
      <c r="F11" s="34">
        <f t="shared" si="0"/>
        <v>75000</v>
      </c>
      <c r="G11" s="73">
        <f t="shared" si="2"/>
        <v>75</v>
      </c>
      <c r="H11" s="45">
        <v>50000</v>
      </c>
      <c r="I11" s="45">
        <v>25000</v>
      </c>
      <c r="J11" s="45">
        <v>4000</v>
      </c>
      <c r="K11" s="45">
        <f t="shared" si="1"/>
        <v>79000</v>
      </c>
      <c r="L11" s="74">
        <f t="shared" si="3"/>
        <v>79</v>
      </c>
      <c r="M11" s="7" t="s">
        <v>36</v>
      </c>
      <c r="N11" s="35" t="s">
        <v>37</v>
      </c>
      <c r="O11" s="8" t="s">
        <v>35</v>
      </c>
      <c r="P11" s="8" t="s">
        <v>38</v>
      </c>
      <c r="Q11" s="60" t="s">
        <v>39</v>
      </c>
    </row>
    <row r="12" spans="1:17" ht="45" customHeight="1" x14ac:dyDescent="0.25">
      <c r="A12" s="28" t="s">
        <v>93</v>
      </c>
      <c r="B12" s="24" t="s">
        <v>40</v>
      </c>
      <c r="C12" s="15">
        <v>48000</v>
      </c>
      <c r="D12" s="15">
        <v>28000</v>
      </c>
      <c r="E12" s="15">
        <v>14000</v>
      </c>
      <c r="F12" s="15">
        <f t="shared" si="0"/>
        <v>90000</v>
      </c>
      <c r="G12" s="73">
        <f t="shared" si="2"/>
        <v>90</v>
      </c>
      <c r="H12" s="45">
        <v>10000</v>
      </c>
      <c r="I12" s="45">
        <v>10000</v>
      </c>
      <c r="J12" s="45">
        <v>4000</v>
      </c>
      <c r="K12" s="45">
        <f t="shared" si="1"/>
        <v>24000</v>
      </c>
      <c r="L12" s="74">
        <f t="shared" si="3"/>
        <v>24</v>
      </c>
      <c r="M12" s="37" t="s">
        <v>41</v>
      </c>
      <c r="N12" s="37" t="s">
        <v>42</v>
      </c>
      <c r="O12" s="8" t="s">
        <v>43</v>
      </c>
      <c r="P12" s="8" t="s">
        <v>44</v>
      </c>
      <c r="Q12" s="60">
        <v>7121067254</v>
      </c>
    </row>
    <row r="13" spans="1:17" ht="45" customHeight="1" x14ac:dyDescent="0.25">
      <c r="A13" s="28" t="s">
        <v>97</v>
      </c>
      <c r="B13" s="36" t="s">
        <v>45</v>
      </c>
      <c r="C13" s="15">
        <f>C14+C15+C16</f>
        <v>0</v>
      </c>
      <c r="D13" s="15">
        <f t="shared" ref="D13:E13" si="4">D14+D15+D16</f>
        <v>0</v>
      </c>
      <c r="E13" s="15">
        <f t="shared" si="4"/>
        <v>22000</v>
      </c>
      <c r="F13" s="15">
        <f>SUM(C13:E13)</f>
        <v>22000</v>
      </c>
      <c r="G13" s="73">
        <f t="shared" si="2"/>
        <v>22</v>
      </c>
      <c r="H13" s="45">
        <f>H14+H15+H16</f>
        <v>0</v>
      </c>
      <c r="I13" s="45">
        <f t="shared" ref="I13:J13" si="5">I14+I15+I16</f>
        <v>0</v>
      </c>
      <c r="J13" s="45">
        <f t="shared" si="5"/>
        <v>0</v>
      </c>
      <c r="K13" s="45">
        <f t="shared" si="1"/>
        <v>0</v>
      </c>
      <c r="L13" s="74">
        <f t="shared" si="3"/>
        <v>0</v>
      </c>
      <c r="M13" s="37"/>
      <c r="N13" s="37"/>
      <c r="O13" s="8"/>
      <c r="P13" s="8"/>
      <c r="Q13" s="60"/>
    </row>
    <row r="14" spans="1:17" ht="94.5" customHeight="1" x14ac:dyDescent="0.25">
      <c r="A14" s="28"/>
      <c r="B14" s="37" t="s">
        <v>45</v>
      </c>
      <c r="C14" s="18">
        <v>0</v>
      </c>
      <c r="D14" s="18">
        <v>0</v>
      </c>
      <c r="E14" s="18">
        <v>20000</v>
      </c>
      <c r="F14" s="18">
        <v>20000</v>
      </c>
      <c r="G14" s="73">
        <f t="shared" si="2"/>
        <v>20</v>
      </c>
      <c r="H14" s="26">
        <v>0</v>
      </c>
      <c r="I14" s="26">
        <v>0</v>
      </c>
      <c r="J14" s="26">
        <v>0</v>
      </c>
      <c r="K14" s="26">
        <v>0</v>
      </c>
      <c r="L14" s="74">
        <f t="shared" si="3"/>
        <v>0</v>
      </c>
      <c r="M14" s="7" t="s">
        <v>298</v>
      </c>
      <c r="N14" s="8" t="s">
        <v>46</v>
      </c>
      <c r="O14" s="7" t="s">
        <v>47</v>
      </c>
      <c r="P14" s="7" t="s">
        <v>48</v>
      </c>
      <c r="Q14" s="60">
        <v>7251045452</v>
      </c>
    </row>
    <row r="15" spans="1:17" ht="63.75" customHeight="1" x14ac:dyDescent="0.25">
      <c r="A15" s="28"/>
      <c r="B15" s="37" t="s">
        <v>50</v>
      </c>
      <c r="C15" s="17">
        <v>0</v>
      </c>
      <c r="D15" s="17">
        <v>0</v>
      </c>
      <c r="E15" s="17">
        <v>2000</v>
      </c>
      <c r="F15" s="18">
        <v>2000</v>
      </c>
      <c r="G15" s="73">
        <f t="shared" si="2"/>
        <v>2</v>
      </c>
      <c r="H15" s="26">
        <v>0</v>
      </c>
      <c r="I15" s="26">
        <v>0</v>
      </c>
      <c r="J15" s="26">
        <v>0</v>
      </c>
      <c r="K15" s="26">
        <v>0</v>
      </c>
      <c r="L15" s="74">
        <f t="shared" si="3"/>
        <v>0</v>
      </c>
      <c r="M15" s="7" t="s">
        <v>298</v>
      </c>
      <c r="N15" s="8" t="s">
        <v>51</v>
      </c>
      <c r="O15" s="7" t="s">
        <v>47</v>
      </c>
      <c r="P15" s="7" t="s">
        <v>48</v>
      </c>
      <c r="Q15" s="60">
        <v>7251045452</v>
      </c>
    </row>
    <row r="16" spans="1:17" ht="93" customHeight="1" x14ac:dyDescent="0.25">
      <c r="A16" s="28"/>
      <c r="B16" s="37" t="s">
        <v>52</v>
      </c>
      <c r="C16" s="18">
        <v>0</v>
      </c>
      <c r="D16" s="18">
        <v>0</v>
      </c>
      <c r="E16" s="18">
        <v>0</v>
      </c>
      <c r="F16" s="18">
        <v>0</v>
      </c>
      <c r="G16" s="73">
        <f t="shared" si="2"/>
        <v>0</v>
      </c>
      <c r="H16" s="14">
        <v>0</v>
      </c>
      <c r="I16" s="14">
        <v>0</v>
      </c>
      <c r="J16" s="14">
        <v>0</v>
      </c>
      <c r="K16" s="14">
        <v>0</v>
      </c>
      <c r="L16" s="74">
        <f t="shared" si="3"/>
        <v>0</v>
      </c>
      <c r="M16" s="7" t="s">
        <v>298</v>
      </c>
      <c r="N16" s="8"/>
      <c r="O16" s="7" t="s">
        <v>47</v>
      </c>
      <c r="P16" s="7" t="s">
        <v>48</v>
      </c>
      <c r="Q16" s="60">
        <v>7251045452</v>
      </c>
    </row>
    <row r="17" spans="1:17" ht="93" customHeight="1" x14ac:dyDescent="0.25">
      <c r="A17" s="30" t="s">
        <v>100</v>
      </c>
      <c r="B17" s="24" t="s">
        <v>53</v>
      </c>
      <c r="C17" s="15">
        <f>C18+C19+C20</f>
        <v>32600</v>
      </c>
      <c r="D17" s="15">
        <f t="shared" ref="D17:E17" si="6">D18+D19+D20</f>
        <v>30000</v>
      </c>
      <c r="E17" s="15">
        <f t="shared" si="6"/>
        <v>13000</v>
      </c>
      <c r="F17" s="15">
        <f>SUM(C17:E17)</f>
        <v>75600</v>
      </c>
      <c r="G17" s="73">
        <f t="shared" si="2"/>
        <v>75.599999999999994</v>
      </c>
      <c r="H17" s="46">
        <f>H18+H19+H20</f>
        <v>30000</v>
      </c>
      <c r="I17" s="46">
        <f t="shared" ref="I17:J17" si="7">I18+I19+I20</f>
        <v>45000</v>
      </c>
      <c r="J17" s="46">
        <f t="shared" si="7"/>
        <v>6000</v>
      </c>
      <c r="K17" s="46">
        <f>SUM(H17:J17)</f>
        <v>81000</v>
      </c>
      <c r="L17" s="74">
        <f t="shared" si="3"/>
        <v>81</v>
      </c>
      <c r="M17" s="7"/>
      <c r="N17" s="8"/>
      <c r="O17" s="7"/>
      <c r="P17" s="7"/>
      <c r="Q17" s="60"/>
    </row>
    <row r="18" spans="1:17" ht="126" x14ac:dyDescent="0.25">
      <c r="A18" s="28"/>
      <c r="B18" s="38" t="s">
        <v>53</v>
      </c>
      <c r="C18" s="18">
        <v>26000</v>
      </c>
      <c r="D18" s="18">
        <v>26000</v>
      </c>
      <c r="E18" s="18">
        <v>10000</v>
      </c>
      <c r="F18" s="18">
        <f>SUM(C18:E18)</f>
        <v>62000</v>
      </c>
      <c r="G18" s="73">
        <f t="shared" si="2"/>
        <v>62</v>
      </c>
      <c r="H18" s="18">
        <v>30000</v>
      </c>
      <c r="I18" s="18">
        <v>45000</v>
      </c>
      <c r="J18" s="18">
        <v>6000</v>
      </c>
      <c r="K18" s="18">
        <f>SUM(H18:J18)</f>
        <v>81000</v>
      </c>
      <c r="L18" s="74">
        <f t="shared" si="3"/>
        <v>81</v>
      </c>
      <c r="M18" s="39" t="s">
        <v>54</v>
      </c>
      <c r="N18" s="40" t="s">
        <v>55</v>
      </c>
      <c r="O18" s="8" t="s">
        <v>53</v>
      </c>
      <c r="P18" s="8" t="s">
        <v>56</v>
      </c>
      <c r="Q18" s="8" t="s">
        <v>57</v>
      </c>
    </row>
    <row r="19" spans="1:17" ht="94.5" x14ac:dyDescent="0.25">
      <c r="A19" s="28"/>
      <c r="B19" s="38" t="s">
        <v>58</v>
      </c>
      <c r="C19" s="17">
        <v>0</v>
      </c>
      <c r="D19" s="17">
        <v>0</v>
      </c>
      <c r="E19" s="17">
        <v>3000</v>
      </c>
      <c r="F19" s="18">
        <f t="shared" ref="F19:F77" si="8">SUM(C19:E19)</f>
        <v>3000</v>
      </c>
      <c r="G19" s="73">
        <f t="shared" si="2"/>
        <v>3</v>
      </c>
      <c r="H19" s="17">
        <v>0</v>
      </c>
      <c r="I19" s="17">
        <v>0</v>
      </c>
      <c r="J19" s="17">
        <v>0</v>
      </c>
      <c r="K19" s="18">
        <f t="shared" ref="K19:K20" si="9">SUM(H19:J19)</f>
        <v>0</v>
      </c>
      <c r="L19" s="74">
        <f t="shared" si="3"/>
        <v>0</v>
      </c>
      <c r="M19" s="8" t="s">
        <v>59</v>
      </c>
      <c r="N19" s="41" t="s">
        <v>60</v>
      </c>
      <c r="O19" s="8" t="s">
        <v>53</v>
      </c>
      <c r="P19" s="8" t="s">
        <v>56</v>
      </c>
      <c r="Q19" s="8" t="s">
        <v>57</v>
      </c>
    </row>
    <row r="20" spans="1:17" ht="204.75" x14ac:dyDescent="0.25">
      <c r="A20" s="28"/>
      <c r="B20" s="38" t="s">
        <v>61</v>
      </c>
      <c r="C20" s="18">
        <v>6600</v>
      </c>
      <c r="D20" s="18">
        <v>4000</v>
      </c>
      <c r="E20" s="18">
        <v>0</v>
      </c>
      <c r="F20" s="18">
        <f t="shared" si="8"/>
        <v>10600</v>
      </c>
      <c r="G20" s="73">
        <f t="shared" si="2"/>
        <v>10.6</v>
      </c>
      <c r="H20" s="18">
        <v>0</v>
      </c>
      <c r="I20" s="18">
        <v>0</v>
      </c>
      <c r="J20" s="18">
        <v>0</v>
      </c>
      <c r="K20" s="18">
        <f t="shared" si="9"/>
        <v>0</v>
      </c>
      <c r="L20" s="74">
        <f t="shared" si="3"/>
        <v>0</v>
      </c>
      <c r="M20" s="42" t="s">
        <v>62</v>
      </c>
      <c r="N20" s="43" t="s">
        <v>266</v>
      </c>
      <c r="O20" s="8" t="s">
        <v>53</v>
      </c>
      <c r="P20" s="8" t="s">
        <v>56</v>
      </c>
      <c r="Q20" s="8" t="s">
        <v>57</v>
      </c>
    </row>
    <row r="21" spans="1:17" ht="94.5" x14ac:dyDescent="0.25">
      <c r="A21" s="30" t="s">
        <v>103</v>
      </c>
      <c r="B21" s="24" t="s">
        <v>63</v>
      </c>
      <c r="C21" s="15">
        <v>52660</v>
      </c>
      <c r="D21" s="15">
        <v>43980</v>
      </c>
      <c r="E21" s="15">
        <v>34130</v>
      </c>
      <c r="F21" s="15">
        <f t="shared" si="8"/>
        <v>130770</v>
      </c>
      <c r="G21" s="73">
        <f t="shared" si="2"/>
        <v>130.77000000000001</v>
      </c>
      <c r="H21" s="45">
        <v>7640</v>
      </c>
      <c r="I21" s="45">
        <v>10090</v>
      </c>
      <c r="J21" s="45">
        <v>3100</v>
      </c>
      <c r="K21" s="45">
        <f t="shared" ref="K21:K25" si="10">SUM(H21:J21)</f>
        <v>20830</v>
      </c>
      <c r="L21" s="74">
        <f t="shared" si="3"/>
        <v>20.83</v>
      </c>
      <c r="M21" s="8" t="s">
        <v>64</v>
      </c>
      <c r="N21" s="8" t="s">
        <v>65</v>
      </c>
      <c r="O21" s="8" t="s">
        <v>63</v>
      </c>
      <c r="P21" s="8" t="s">
        <v>66</v>
      </c>
      <c r="Q21" s="60">
        <v>7781029219</v>
      </c>
    </row>
    <row r="22" spans="1:17" ht="63" x14ac:dyDescent="0.25">
      <c r="A22" s="30" t="s">
        <v>106</v>
      </c>
      <c r="B22" s="24" t="s">
        <v>67</v>
      </c>
      <c r="C22" s="44">
        <v>31500</v>
      </c>
      <c r="D22" s="44">
        <v>17200</v>
      </c>
      <c r="E22" s="44">
        <v>13100</v>
      </c>
      <c r="F22" s="44">
        <f t="shared" si="8"/>
        <v>61800</v>
      </c>
      <c r="G22" s="73">
        <f t="shared" si="2"/>
        <v>61.8</v>
      </c>
      <c r="H22" s="47">
        <v>6800</v>
      </c>
      <c r="I22" s="47">
        <v>3500</v>
      </c>
      <c r="J22" s="47">
        <v>300</v>
      </c>
      <c r="K22" s="47">
        <f t="shared" si="10"/>
        <v>10600</v>
      </c>
      <c r="L22" s="74">
        <f t="shared" si="3"/>
        <v>10.6</v>
      </c>
      <c r="M22" s="8" t="s">
        <v>68</v>
      </c>
      <c r="N22" s="8" t="s">
        <v>69</v>
      </c>
      <c r="O22" s="8" t="s">
        <v>70</v>
      </c>
      <c r="P22" s="8" t="s">
        <v>68</v>
      </c>
      <c r="Q22" s="61">
        <v>8131096298</v>
      </c>
    </row>
    <row r="23" spans="1:17" ht="47.25" x14ac:dyDescent="0.25">
      <c r="A23" s="30" t="s">
        <v>110</v>
      </c>
      <c r="B23" s="24" t="s">
        <v>71</v>
      </c>
      <c r="C23" s="15">
        <v>82350</v>
      </c>
      <c r="D23" s="15">
        <v>43100</v>
      </c>
      <c r="E23" s="15">
        <v>26950</v>
      </c>
      <c r="F23" s="15">
        <f t="shared" si="8"/>
        <v>152400</v>
      </c>
      <c r="G23" s="73">
        <f t="shared" si="2"/>
        <v>152.4</v>
      </c>
      <c r="H23" s="45">
        <v>0</v>
      </c>
      <c r="I23" s="45">
        <v>0</v>
      </c>
      <c r="J23" s="45">
        <v>0</v>
      </c>
      <c r="K23" s="45">
        <f t="shared" si="10"/>
        <v>0</v>
      </c>
      <c r="L23" s="74">
        <f t="shared" si="3"/>
        <v>0</v>
      </c>
      <c r="M23" s="8" t="s">
        <v>72</v>
      </c>
      <c r="N23" s="8" t="s">
        <v>73</v>
      </c>
      <c r="O23" s="8"/>
      <c r="P23" s="60"/>
      <c r="Q23" s="60"/>
    </row>
    <row r="24" spans="1:17" ht="37.5" customHeight="1" x14ac:dyDescent="0.25">
      <c r="A24" s="30" t="s">
        <v>113</v>
      </c>
      <c r="B24" s="36" t="s">
        <v>74</v>
      </c>
      <c r="C24" s="15">
        <f>SUM(C25:C77)</f>
        <v>405580</v>
      </c>
      <c r="D24" s="15">
        <f t="shared" ref="D24:E24" si="11">SUM(D25:D77)</f>
        <v>264950</v>
      </c>
      <c r="E24" s="15">
        <f t="shared" si="11"/>
        <v>95140</v>
      </c>
      <c r="F24" s="15">
        <f>SUM(C24:E24)</f>
        <v>765670</v>
      </c>
      <c r="G24" s="73">
        <f t="shared" si="2"/>
        <v>765.67</v>
      </c>
      <c r="H24" s="45">
        <f>SUM(H25:H77)</f>
        <v>49820</v>
      </c>
      <c r="I24" s="45">
        <f>SUM(I25:I77)</f>
        <v>35450</v>
      </c>
      <c r="J24" s="45">
        <f>SUM(J25:J77)</f>
        <v>4150</v>
      </c>
      <c r="K24" s="45">
        <f t="shared" si="10"/>
        <v>89420</v>
      </c>
      <c r="L24" s="74">
        <f>K24/1000</f>
        <v>89.42</v>
      </c>
      <c r="M24" s="29"/>
      <c r="N24" s="11"/>
      <c r="O24" s="11"/>
      <c r="P24" s="65"/>
      <c r="Q24" s="66"/>
    </row>
    <row r="25" spans="1:17" ht="47.25" x14ac:dyDescent="0.25">
      <c r="A25" s="31"/>
      <c r="B25" s="37" t="s">
        <v>74</v>
      </c>
      <c r="C25" s="18">
        <v>7700</v>
      </c>
      <c r="D25" s="18">
        <v>1950</v>
      </c>
      <c r="E25" s="18">
        <v>0</v>
      </c>
      <c r="F25" s="18">
        <f>SUM(C25:E25)</f>
        <v>9650</v>
      </c>
      <c r="G25" s="73">
        <f t="shared" si="2"/>
        <v>9.65</v>
      </c>
      <c r="H25" s="18">
        <v>450</v>
      </c>
      <c r="I25" s="18">
        <v>0</v>
      </c>
      <c r="J25" s="18">
        <v>0</v>
      </c>
      <c r="K25" s="18">
        <f t="shared" si="10"/>
        <v>450</v>
      </c>
      <c r="L25" s="74">
        <f t="shared" si="3"/>
        <v>0.45</v>
      </c>
      <c r="M25" s="8" t="s">
        <v>75</v>
      </c>
      <c r="N25" s="8" t="s">
        <v>76</v>
      </c>
      <c r="O25" s="8" t="s">
        <v>74</v>
      </c>
      <c r="P25" s="8" t="s">
        <v>77</v>
      </c>
      <c r="Q25" s="60" t="s">
        <v>78</v>
      </c>
    </row>
    <row r="26" spans="1:17" ht="63" x14ac:dyDescent="0.25">
      <c r="A26" s="31"/>
      <c r="B26" s="37" t="s">
        <v>267</v>
      </c>
      <c r="C26" s="18">
        <v>1000</v>
      </c>
      <c r="D26" s="18">
        <v>500</v>
      </c>
      <c r="E26" s="18">
        <v>200</v>
      </c>
      <c r="F26" s="18">
        <f t="shared" si="8"/>
        <v>1700</v>
      </c>
      <c r="G26" s="73">
        <f t="shared" si="2"/>
        <v>1.7</v>
      </c>
      <c r="H26" s="18">
        <v>0</v>
      </c>
      <c r="I26" s="18">
        <v>0</v>
      </c>
      <c r="J26" s="18">
        <v>0</v>
      </c>
      <c r="K26" s="18">
        <f t="shared" ref="K26:K77" si="12">SUM(H26:J26)</f>
        <v>0</v>
      </c>
      <c r="L26" s="74">
        <f t="shared" si="3"/>
        <v>0</v>
      </c>
      <c r="M26" s="8" t="s">
        <v>79</v>
      </c>
      <c r="N26" s="8" t="s">
        <v>80</v>
      </c>
      <c r="O26" s="8" t="s">
        <v>74</v>
      </c>
      <c r="P26" s="8" t="s">
        <v>77</v>
      </c>
      <c r="Q26" s="60" t="s">
        <v>78</v>
      </c>
    </row>
    <row r="27" spans="1:17" ht="63" x14ac:dyDescent="0.25">
      <c r="A27" s="31"/>
      <c r="B27" s="37" t="s">
        <v>268</v>
      </c>
      <c r="C27" s="17">
        <v>2000</v>
      </c>
      <c r="D27" s="17">
        <v>1100</v>
      </c>
      <c r="E27" s="17">
        <v>2500</v>
      </c>
      <c r="F27" s="18">
        <f t="shared" si="8"/>
        <v>5600</v>
      </c>
      <c r="G27" s="73">
        <f t="shared" si="2"/>
        <v>5.6</v>
      </c>
      <c r="H27" s="17">
        <v>0</v>
      </c>
      <c r="I27" s="17">
        <v>0</v>
      </c>
      <c r="J27" s="17">
        <v>0</v>
      </c>
      <c r="K27" s="18">
        <f t="shared" si="12"/>
        <v>0</v>
      </c>
      <c r="L27" s="74">
        <f t="shared" si="3"/>
        <v>0</v>
      </c>
      <c r="M27" s="8" t="s">
        <v>82</v>
      </c>
      <c r="N27" s="8" t="s">
        <v>83</v>
      </c>
      <c r="O27" s="8" t="s">
        <v>74</v>
      </c>
      <c r="P27" s="8" t="s">
        <v>77</v>
      </c>
      <c r="Q27" s="60" t="s">
        <v>78</v>
      </c>
    </row>
    <row r="28" spans="1:17" ht="330.75" x14ac:dyDescent="0.25">
      <c r="A28" s="31"/>
      <c r="B28" s="37" t="s">
        <v>269</v>
      </c>
      <c r="C28" s="17">
        <v>2450</v>
      </c>
      <c r="D28" s="17">
        <v>6000</v>
      </c>
      <c r="E28" s="17">
        <v>680</v>
      </c>
      <c r="F28" s="18">
        <f t="shared" si="8"/>
        <v>9130</v>
      </c>
      <c r="G28" s="73">
        <f t="shared" si="2"/>
        <v>9.1300000000000008</v>
      </c>
      <c r="H28" s="17">
        <v>20</v>
      </c>
      <c r="I28" s="17">
        <v>1000</v>
      </c>
      <c r="J28" s="17">
        <v>0</v>
      </c>
      <c r="K28" s="18">
        <f t="shared" si="12"/>
        <v>1020</v>
      </c>
      <c r="L28" s="74">
        <f t="shared" si="3"/>
        <v>1.02</v>
      </c>
      <c r="M28" s="8" t="s">
        <v>85</v>
      </c>
      <c r="N28" s="8" t="s">
        <v>86</v>
      </c>
      <c r="O28" s="8" t="s">
        <v>74</v>
      </c>
      <c r="P28" s="8" t="s">
        <v>77</v>
      </c>
      <c r="Q28" s="60" t="s">
        <v>78</v>
      </c>
    </row>
    <row r="29" spans="1:17" ht="47.25" x14ac:dyDescent="0.25">
      <c r="A29" s="31"/>
      <c r="B29" s="37" t="s">
        <v>288</v>
      </c>
      <c r="C29" s="17">
        <v>1000</v>
      </c>
      <c r="D29" s="17">
        <v>1500</v>
      </c>
      <c r="E29" s="17">
        <v>150</v>
      </c>
      <c r="F29" s="18">
        <f t="shared" si="8"/>
        <v>2650</v>
      </c>
      <c r="G29" s="73">
        <f t="shared" si="2"/>
        <v>2.65</v>
      </c>
      <c r="H29" s="17">
        <v>0</v>
      </c>
      <c r="I29" s="17">
        <v>0</v>
      </c>
      <c r="J29" s="17">
        <v>0</v>
      </c>
      <c r="K29" s="18">
        <f t="shared" si="12"/>
        <v>0</v>
      </c>
      <c r="L29" s="74">
        <f t="shared" si="3"/>
        <v>0</v>
      </c>
      <c r="M29" s="8" t="s">
        <v>88</v>
      </c>
      <c r="N29" s="8" t="s">
        <v>89</v>
      </c>
      <c r="O29" s="8" t="s">
        <v>74</v>
      </c>
      <c r="P29" s="8" t="s">
        <v>77</v>
      </c>
      <c r="Q29" s="60" t="s">
        <v>78</v>
      </c>
    </row>
    <row r="30" spans="1:17" ht="47.25" x14ac:dyDescent="0.25">
      <c r="A30" s="31"/>
      <c r="B30" s="37" t="s">
        <v>289</v>
      </c>
      <c r="C30" s="17">
        <v>4400</v>
      </c>
      <c r="D30" s="17">
        <v>1000</v>
      </c>
      <c r="E30" s="17">
        <v>100</v>
      </c>
      <c r="F30" s="18">
        <f t="shared" si="8"/>
        <v>5500</v>
      </c>
      <c r="G30" s="73">
        <f t="shared" si="2"/>
        <v>5.5</v>
      </c>
      <c r="H30" s="17">
        <v>0</v>
      </c>
      <c r="I30" s="17">
        <v>0</v>
      </c>
      <c r="J30" s="17">
        <v>0</v>
      </c>
      <c r="K30" s="18">
        <f t="shared" si="12"/>
        <v>0</v>
      </c>
      <c r="L30" s="74">
        <f t="shared" si="3"/>
        <v>0</v>
      </c>
      <c r="M30" s="8" t="s">
        <v>91</v>
      </c>
      <c r="N30" s="8" t="s">
        <v>92</v>
      </c>
      <c r="O30" s="8" t="s">
        <v>74</v>
      </c>
      <c r="P30" s="8" t="s">
        <v>77</v>
      </c>
      <c r="Q30" s="60" t="s">
        <v>78</v>
      </c>
    </row>
    <row r="31" spans="1:17" ht="47.25" x14ac:dyDescent="0.25">
      <c r="A31" s="31"/>
      <c r="B31" s="37" t="s">
        <v>94</v>
      </c>
      <c r="C31" s="18">
        <v>1750</v>
      </c>
      <c r="D31" s="18">
        <v>2200</v>
      </c>
      <c r="E31" s="18">
        <v>20</v>
      </c>
      <c r="F31" s="18">
        <f t="shared" si="8"/>
        <v>3970</v>
      </c>
      <c r="G31" s="73">
        <f t="shared" si="2"/>
        <v>3.97</v>
      </c>
      <c r="H31" s="17">
        <v>0</v>
      </c>
      <c r="I31" s="17">
        <v>0</v>
      </c>
      <c r="J31" s="17">
        <v>0</v>
      </c>
      <c r="K31" s="18">
        <f t="shared" si="12"/>
        <v>0</v>
      </c>
      <c r="L31" s="74">
        <f t="shared" si="3"/>
        <v>0</v>
      </c>
      <c r="M31" s="8" t="s">
        <v>95</v>
      </c>
      <c r="N31" s="8" t="s">
        <v>96</v>
      </c>
      <c r="O31" s="8" t="s">
        <v>74</v>
      </c>
      <c r="P31" s="8" t="s">
        <v>77</v>
      </c>
      <c r="Q31" s="60" t="s">
        <v>78</v>
      </c>
    </row>
    <row r="32" spans="1:17" ht="47.25" x14ac:dyDescent="0.25">
      <c r="A32" s="31"/>
      <c r="B32" s="37" t="s">
        <v>290</v>
      </c>
      <c r="C32" s="17">
        <v>4000</v>
      </c>
      <c r="D32" s="17">
        <v>4000</v>
      </c>
      <c r="E32" s="17">
        <v>200</v>
      </c>
      <c r="F32" s="18">
        <f t="shared" si="8"/>
        <v>8200</v>
      </c>
      <c r="G32" s="73">
        <f t="shared" si="2"/>
        <v>8.1999999999999993</v>
      </c>
      <c r="H32" s="17">
        <v>0</v>
      </c>
      <c r="I32" s="17">
        <v>0</v>
      </c>
      <c r="J32" s="17">
        <v>0</v>
      </c>
      <c r="K32" s="18">
        <f t="shared" si="12"/>
        <v>0</v>
      </c>
      <c r="L32" s="74">
        <f t="shared" si="3"/>
        <v>0</v>
      </c>
      <c r="M32" s="8" t="s">
        <v>98</v>
      </c>
      <c r="N32" s="8" t="s">
        <v>99</v>
      </c>
      <c r="O32" s="8" t="s">
        <v>74</v>
      </c>
      <c r="P32" s="8" t="s">
        <v>77</v>
      </c>
      <c r="Q32" s="60" t="s">
        <v>78</v>
      </c>
    </row>
    <row r="33" spans="1:17" ht="63" x14ac:dyDescent="0.25">
      <c r="A33" s="31"/>
      <c r="B33" s="37" t="s">
        <v>287</v>
      </c>
      <c r="C33" s="17">
        <v>500</v>
      </c>
      <c r="D33" s="17"/>
      <c r="E33" s="17"/>
      <c r="F33" s="18">
        <f t="shared" si="8"/>
        <v>500</v>
      </c>
      <c r="G33" s="73">
        <f t="shared" si="2"/>
        <v>0.5</v>
      </c>
      <c r="H33" s="17">
        <v>0</v>
      </c>
      <c r="I33" s="17">
        <v>0</v>
      </c>
      <c r="J33" s="17">
        <v>0</v>
      </c>
      <c r="K33" s="18">
        <f t="shared" si="12"/>
        <v>0</v>
      </c>
      <c r="L33" s="74">
        <f t="shared" si="3"/>
        <v>0</v>
      </c>
      <c r="M33" s="8" t="s">
        <v>101</v>
      </c>
      <c r="N33" s="8" t="s">
        <v>102</v>
      </c>
      <c r="O33" s="8" t="s">
        <v>74</v>
      </c>
      <c r="P33" s="8" t="s">
        <v>77</v>
      </c>
      <c r="Q33" s="60" t="s">
        <v>78</v>
      </c>
    </row>
    <row r="34" spans="1:17" ht="47.25" x14ac:dyDescent="0.25">
      <c r="A34" s="31"/>
      <c r="B34" s="37" t="s">
        <v>286</v>
      </c>
      <c r="C34" s="17">
        <v>500</v>
      </c>
      <c r="D34" s="17">
        <v>0</v>
      </c>
      <c r="E34" s="17">
        <v>0</v>
      </c>
      <c r="F34" s="18">
        <f t="shared" si="8"/>
        <v>500</v>
      </c>
      <c r="G34" s="73">
        <f t="shared" si="2"/>
        <v>0.5</v>
      </c>
      <c r="H34" s="17">
        <v>0</v>
      </c>
      <c r="I34" s="17">
        <v>0</v>
      </c>
      <c r="J34" s="17">
        <v>0</v>
      </c>
      <c r="K34" s="18">
        <f t="shared" si="12"/>
        <v>0</v>
      </c>
      <c r="L34" s="74">
        <f t="shared" si="3"/>
        <v>0</v>
      </c>
      <c r="M34" s="8" t="s">
        <v>104</v>
      </c>
      <c r="N34" s="8" t="s">
        <v>105</v>
      </c>
      <c r="O34" s="8" t="s">
        <v>74</v>
      </c>
      <c r="P34" s="8" t="s">
        <v>77</v>
      </c>
      <c r="Q34" s="60" t="s">
        <v>78</v>
      </c>
    </row>
    <row r="35" spans="1:17" ht="47.25" x14ac:dyDescent="0.25">
      <c r="A35" s="31"/>
      <c r="B35" s="37" t="s">
        <v>107</v>
      </c>
      <c r="C35" s="17">
        <v>1000</v>
      </c>
      <c r="D35" s="17">
        <v>0</v>
      </c>
      <c r="E35" s="17">
        <v>0</v>
      </c>
      <c r="F35" s="18">
        <f t="shared" si="8"/>
        <v>1000</v>
      </c>
      <c r="G35" s="73">
        <f t="shared" si="2"/>
        <v>1</v>
      </c>
      <c r="H35" s="17">
        <v>0</v>
      </c>
      <c r="I35" s="17">
        <v>0</v>
      </c>
      <c r="J35" s="17">
        <v>0</v>
      </c>
      <c r="K35" s="18">
        <f t="shared" si="12"/>
        <v>0</v>
      </c>
      <c r="L35" s="74">
        <f t="shared" si="3"/>
        <v>0</v>
      </c>
      <c r="M35" s="8" t="s">
        <v>108</v>
      </c>
      <c r="N35" s="8" t="s">
        <v>109</v>
      </c>
      <c r="O35" s="8" t="s">
        <v>74</v>
      </c>
      <c r="P35" s="8" t="s">
        <v>77</v>
      </c>
      <c r="Q35" s="60" t="s">
        <v>78</v>
      </c>
    </row>
    <row r="36" spans="1:17" ht="47.25" x14ac:dyDescent="0.25">
      <c r="A36" s="31"/>
      <c r="B36" s="37" t="s">
        <v>285</v>
      </c>
      <c r="C36" s="17">
        <v>3000</v>
      </c>
      <c r="D36" s="17">
        <v>9000</v>
      </c>
      <c r="E36" s="17">
        <v>2000</v>
      </c>
      <c r="F36" s="18">
        <f t="shared" si="8"/>
        <v>14000</v>
      </c>
      <c r="G36" s="73">
        <f t="shared" si="2"/>
        <v>14</v>
      </c>
      <c r="H36" s="17">
        <v>1000</v>
      </c>
      <c r="I36" s="17">
        <v>2000</v>
      </c>
      <c r="J36" s="17">
        <v>500</v>
      </c>
      <c r="K36" s="18">
        <f t="shared" si="12"/>
        <v>3500</v>
      </c>
      <c r="L36" s="74">
        <f t="shared" si="3"/>
        <v>3.5</v>
      </c>
      <c r="M36" s="8" t="s">
        <v>111</v>
      </c>
      <c r="N36" s="8" t="s">
        <v>112</v>
      </c>
      <c r="O36" s="8" t="s">
        <v>74</v>
      </c>
      <c r="P36" s="8" t="s">
        <v>77</v>
      </c>
      <c r="Q36" s="60" t="s">
        <v>78</v>
      </c>
    </row>
    <row r="37" spans="1:17" ht="47.25" x14ac:dyDescent="0.25">
      <c r="A37" s="31"/>
      <c r="B37" s="37" t="s">
        <v>114</v>
      </c>
      <c r="C37" s="17">
        <v>300</v>
      </c>
      <c r="D37" s="17">
        <v>0</v>
      </c>
      <c r="E37" s="17">
        <v>270</v>
      </c>
      <c r="F37" s="18">
        <f t="shared" si="8"/>
        <v>570</v>
      </c>
      <c r="G37" s="73">
        <f t="shared" si="2"/>
        <v>0.56999999999999995</v>
      </c>
      <c r="H37" s="17">
        <v>0</v>
      </c>
      <c r="I37" s="17">
        <v>0</v>
      </c>
      <c r="J37" s="17">
        <v>0</v>
      </c>
      <c r="K37" s="18">
        <f t="shared" si="12"/>
        <v>0</v>
      </c>
      <c r="L37" s="74">
        <f t="shared" si="3"/>
        <v>0</v>
      </c>
      <c r="M37" s="8" t="s">
        <v>115</v>
      </c>
      <c r="N37" s="8" t="s">
        <v>116</v>
      </c>
      <c r="O37" s="8" t="s">
        <v>74</v>
      </c>
      <c r="P37" s="8" t="s">
        <v>77</v>
      </c>
      <c r="Q37" s="60" t="s">
        <v>78</v>
      </c>
    </row>
    <row r="38" spans="1:17" ht="47.25" x14ac:dyDescent="0.25">
      <c r="A38" s="31"/>
      <c r="B38" s="37" t="s">
        <v>118</v>
      </c>
      <c r="C38" s="17">
        <v>4000</v>
      </c>
      <c r="D38" s="17">
        <v>0</v>
      </c>
      <c r="E38" s="17">
        <v>500</v>
      </c>
      <c r="F38" s="18">
        <f t="shared" si="8"/>
        <v>4500</v>
      </c>
      <c r="G38" s="73">
        <f t="shared" si="2"/>
        <v>4.5</v>
      </c>
      <c r="H38" s="17">
        <v>0</v>
      </c>
      <c r="I38" s="17">
        <v>0</v>
      </c>
      <c r="J38" s="17">
        <v>0</v>
      </c>
      <c r="K38" s="18">
        <f t="shared" si="12"/>
        <v>0</v>
      </c>
      <c r="L38" s="74">
        <f t="shared" si="3"/>
        <v>0</v>
      </c>
      <c r="M38" s="8" t="s">
        <v>119</v>
      </c>
      <c r="N38" s="8" t="s">
        <v>120</v>
      </c>
      <c r="O38" s="8" t="s">
        <v>74</v>
      </c>
      <c r="P38" s="8" t="s">
        <v>77</v>
      </c>
      <c r="Q38" s="60" t="s">
        <v>78</v>
      </c>
    </row>
    <row r="39" spans="1:17" ht="47.25" x14ac:dyDescent="0.25">
      <c r="A39" s="31"/>
      <c r="B39" s="37" t="s">
        <v>270</v>
      </c>
      <c r="C39" s="18">
        <v>400</v>
      </c>
      <c r="D39" s="18">
        <v>2500</v>
      </c>
      <c r="E39" s="18">
        <v>4000</v>
      </c>
      <c r="F39" s="18">
        <f t="shared" si="8"/>
        <v>6900</v>
      </c>
      <c r="G39" s="73">
        <f t="shared" si="2"/>
        <v>6.9</v>
      </c>
      <c r="H39" s="18">
        <v>0</v>
      </c>
      <c r="I39" s="18">
        <v>0</v>
      </c>
      <c r="J39" s="18">
        <v>0</v>
      </c>
      <c r="K39" s="18">
        <f t="shared" si="12"/>
        <v>0</v>
      </c>
      <c r="L39" s="74">
        <f t="shared" si="3"/>
        <v>0</v>
      </c>
      <c r="M39" s="8" t="s">
        <v>122</v>
      </c>
      <c r="N39" s="8" t="s">
        <v>123</v>
      </c>
      <c r="O39" s="8" t="s">
        <v>74</v>
      </c>
      <c r="P39" s="8" t="s">
        <v>77</v>
      </c>
      <c r="Q39" s="60" t="s">
        <v>78</v>
      </c>
    </row>
    <row r="40" spans="1:17" ht="47.25" x14ac:dyDescent="0.25">
      <c r="A40" s="31"/>
      <c r="B40" s="37" t="s">
        <v>125</v>
      </c>
      <c r="C40" s="17">
        <v>1000</v>
      </c>
      <c r="D40" s="17">
        <v>0</v>
      </c>
      <c r="E40" s="17">
        <v>300</v>
      </c>
      <c r="F40" s="18">
        <f t="shared" si="8"/>
        <v>1300</v>
      </c>
      <c r="G40" s="73">
        <f t="shared" si="2"/>
        <v>1.3</v>
      </c>
      <c r="H40" s="17">
        <v>0</v>
      </c>
      <c r="I40" s="17">
        <v>0</v>
      </c>
      <c r="J40" s="17">
        <v>0</v>
      </c>
      <c r="K40" s="18">
        <f t="shared" si="12"/>
        <v>0</v>
      </c>
      <c r="L40" s="74">
        <f t="shared" si="3"/>
        <v>0</v>
      </c>
      <c r="M40" s="8" t="s">
        <v>126</v>
      </c>
      <c r="N40" s="8" t="s">
        <v>127</v>
      </c>
      <c r="O40" s="8" t="s">
        <v>74</v>
      </c>
      <c r="P40" s="8" t="s">
        <v>77</v>
      </c>
      <c r="Q40" s="60" t="s">
        <v>78</v>
      </c>
    </row>
    <row r="41" spans="1:17" ht="47.25" x14ac:dyDescent="0.25">
      <c r="A41" s="31"/>
      <c r="B41" s="37" t="s">
        <v>129</v>
      </c>
      <c r="C41" s="17">
        <v>26000</v>
      </c>
      <c r="D41" s="17">
        <v>20000</v>
      </c>
      <c r="E41" s="17">
        <v>2000</v>
      </c>
      <c r="F41" s="18">
        <f t="shared" si="8"/>
        <v>48000</v>
      </c>
      <c r="G41" s="73">
        <f t="shared" si="2"/>
        <v>48</v>
      </c>
      <c r="H41" s="17">
        <v>0</v>
      </c>
      <c r="I41" s="17">
        <v>0</v>
      </c>
      <c r="J41" s="17"/>
      <c r="K41" s="18">
        <f t="shared" si="12"/>
        <v>0</v>
      </c>
      <c r="L41" s="74">
        <f t="shared" si="3"/>
        <v>0</v>
      </c>
      <c r="M41" s="8" t="s">
        <v>130</v>
      </c>
      <c r="N41" s="8" t="s">
        <v>131</v>
      </c>
      <c r="O41" s="8" t="s">
        <v>74</v>
      </c>
      <c r="P41" s="8" t="s">
        <v>77</v>
      </c>
      <c r="Q41" s="60" t="s">
        <v>78</v>
      </c>
    </row>
    <row r="42" spans="1:17" ht="47.25" x14ac:dyDescent="0.25">
      <c r="A42" s="31"/>
      <c r="B42" s="37" t="s">
        <v>271</v>
      </c>
      <c r="C42" s="17">
        <v>7000</v>
      </c>
      <c r="D42" s="17">
        <v>22000</v>
      </c>
      <c r="E42" s="17">
        <v>4000</v>
      </c>
      <c r="F42" s="18">
        <f t="shared" si="8"/>
        <v>33000</v>
      </c>
      <c r="G42" s="73">
        <f t="shared" si="2"/>
        <v>33</v>
      </c>
      <c r="H42" s="17">
        <v>0</v>
      </c>
      <c r="I42" s="17">
        <v>0</v>
      </c>
      <c r="J42" s="17">
        <v>0</v>
      </c>
      <c r="K42" s="18">
        <f t="shared" si="12"/>
        <v>0</v>
      </c>
      <c r="L42" s="74">
        <f t="shared" si="3"/>
        <v>0</v>
      </c>
      <c r="M42" s="8" t="s">
        <v>132</v>
      </c>
      <c r="N42" s="8" t="s">
        <v>133</v>
      </c>
      <c r="O42" s="8" t="s">
        <v>74</v>
      </c>
      <c r="P42" s="8" t="s">
        <v>77</v>
      </c>
      <c r="Q42" s="60" t="s">
        <v>78</v>
      </c>
    </row>
    <row r="43" spans="1:17" ht="63" x14ac:dyDescent="0.25">
      <c r="A43" s="31"/>
      <c r="B43" s="37" t="s">
        <v>272</v>
      </c>
      <c r="C43" s="17">
        <v>3000</v>
      </c>
      <c r="D43" s="17">
        <v>3000</v>
      </c>
      <c r="E43" s="17">
        <v>500</v>
      </c>
      <c r="F43" s="18">
        <f t="shared" si="8"/>
        <v>6500</v>
      </c>
      <c r="G43" s="73">
        <f t="shared" si="2"/>
        <v>6.5</v>
      </c>
      <c r="H43" s="17">
        <v>0</v>
      </c>
      <c r="I43" s="17">
        <v>0</v>
      </c>
      <c r="J43" s="17">
        <v>0</v>
      </c>
      <c r="K43" s="18">
        <f t="shared" si="12"/>
        <v>0</v>
      </c>
      <c r="L43" s="74">
        <f t="shared" si="3"/>
        <v>0</v>
      </c>
      <c r="M43" s="8" t="s">
        <v>134</v>
      </c>
      <c r="N43" s="8" t="s">
        <v>135</v>
      </c>
      <c r="O43" s="8" t="s">
        <v>74</v>
      </c>
      <c r="P43" s="8" t="s">
        <v>77</v>
      </c>
      <c r="Q43" s="60" t="s">
        <v>78</v>
      </c>
    </row>
    <row r="44" spans="1:17" ht="47.25" x14ac:dyDescent="0.25">
      <c r="A44" s="31"/>
      <c r="B44" s="37" t="s">
        <v>273</v>
      </c>
      <c r="C44" s="17">
        <v>2500</v>
      </c>
      <c r="D44" s="17">
        <v>2000</v>
      </c>
      <c r="E44" s="17">
        <v>200</v>
      </c>
      <c r="F44" s="18">
        <f t="shared" si="8"/>
        <v>4700</v>
      </c>
      <c r="G44" s="73">
        <f t="shared" si="2"/>
        <v>4.7</v>
      </c>
      <c r="H44" s="17">
        <v>1000</v>
      </c>
      <c r="I44" s="17">
        <v>1000</v>
      </c>
      <c r="J44" s="17">
        <v>50</v>
      </c>
      <c r="K44" s="18">
        <f t="shared" si="12"/>
        <v>2050</v>
      </c>
      <c r="L44" s="74">
        <f t="shared" si="3"/>
        <v>2.0499999999999998</v>
      </c>
      <c r="M44" s="8" t="s">
        <v>136</v>
      </c>
      <c r="N44" s="8" t="s">
        <v>137</v>
      </c>
      <c r="O44" s="8" t="s">
        <v>74</v>
      </c>
      <c r="P44" s="8" t="s">
        <v>77</v>
      </c>
      <c r="Q44" s="60" t="s">
        <v>78</v>
      </c>
    </row>
    <row r="45" spans="1:17" ht="47.25" x14ac:dyDescent="0.25">
      <c r="A45" s="31"/>
      <c r="B45" s="37" t="s">
        <v>138</v>
      </c>
      <c r="C45" s="17">
        <v>10000</v>
      </c>
      <c r="D45" s="17">
        <v>8000</v>
      </c>
      <c r="E45" s="17">
        <v>0</v>
      </c>
      <c r="F45" s="18">
        <f t="shared" si="8"/>
        <v>18000</v>
      </c>
      <c r="G45" s="73">
        <f t="shared" si="2"/>
        <v>18</v>
      </c>
      <c r="H45" s="17">
        <v>0</v>
      </c>
      <c r="I45" s="17">
        <v>0</v>
      </c>
      <c r="J45" s="17">
        <v>0</v>
      </c>
      <c r="K45" s="18">
        <f t="shared" si="12"/>
        <v>0</v>
      </c>
      <c r="L45" s="74">
        <f t="shared" si="3"/>
        <v>0</v>
      </c>
      <c r="M45" s="8" t="s">
        <v>139</v>
      </c>
      <c r="N45" s="8" t="s">
        <v>92</v>
      </c>
      <c r="O45" s="8" t="s">
        <v>74</v>
      </c>
      <c r="P45" s="8" t="s">
        <v>77</v>
      </c>
      <c r="Q45" s="60" t="s">
        <v>78</v>
      </c>
    </row>
    <row r="46" spans="1:17" ht="47.25" x14ac:dyDescent="0.25">
      <c r="A46" s="31"/>
      <c r="B46" s="37" t="s">
        <v>140</v>
      </c>
      <c r="C46" s="18">
        <v>730</v>
      </c>
      <c r="D46" s="18">
        <v>50</v>
      </c>
      <c r="E46" s="18">
        <v>70</v>
      </c>
      <c r="F46" s="18">
        <f t="shared" si="8"/>
        <v>850</v>
      </c>
      <c r="G46" s="73">
        <f t="shared" si="2"/>
        <v>0.85</v>
      </c>
      <c r="H46" s="18">
        <v>0</v>
      </c>
      <c r="I46" s="18">
        <v>0</v>
      </c>
      <c r="J46" s="18">
        <v>0</v>
      </c>
      <c r="K46" s="18">
        <f t="shared" si="12"/>
        <v>0</v>
      </c>
      <c r="L46" s="74">
        <f t="shared" si="3"/>
        <v>0</v>
      </c>
      <c r="M46" s="8" t="s">
        <v>141</v>
      </c>
      <c r="N46" s="8" t="s">
        <v>142</v>
      </c>
      <c r="O46" s="8" t="s">
        <v>74</v>
      </c>
      <c r="P46" s="8" t="s">
        <v>77</v>
      </c>
      <c r="Q46" s="60" t="s">
        <v>78</v>
      </c>
    </row>
    <row r="47" spans="1:17" ht="47.25" x14ac:dyDescent="0.25">
      <c r="A47" s="31"/>
      <c r="B47" s="37" t="s">
        <v>274</v>
      </c>
      <c r="C47" s="17">
        <v>2000</v>
      </c>
      <c r="D47" s="17">
        <v>2000</v>
      </c>
      <c r="E47" s="17">
        <v>500</v>
      </c>
      <c r="F47" s="18">
        <f t="shared" si="8"/>
        <v>4500</v>
      </c>
      <c r="G47" s="73">
        <f t="shared" si="2"/>
        <v>4.5</v>
      </c>
      <c r="H47" s="17">
        <v>0</v>
      </c>
      <c r="I47" s="17">
        <v>0</v>
      </c>
      <c r="J47" s="17">
        <v>0</v>
      </c>
      <c r="K47" s="18">
        <f t="shared" si="12"/>
        <v>0</v>
      </c>
      <c r="L47" s="74">
        <f t="shared" si="3"/>
        <v>0</v>
      </c>
      <c r="M47" s="8" t="s">
        <v>143</v>
      </c>
      <c r="N47" s="8" t="s">
        <v>144</v>
      </c>
      <c r="O47" s="8" t="s">
        <v>74</v>
      </c>
      <c r="P47" s="8" t="s">
        <v>77</v>
      </c>
      <c r="Q47" s="60" t="s">
        <v>78</v>
      </c>
    </row>
    <row r="48" spans="1:17" ht="47.25" x14ac:dyDescent="0.25">
      <c r="A48" s="31"/>
      <c r="B48" s="37" t="s">
        <v>145</v>
      </c>
      <c r="C48" s="17">
        <v>0</v>
      </c>
      <c r="D48" s="17">
        <v>0</v>
      </c>
      <c r="E48" s="17">
        <v>500</v>
      </c>
      <c r="F48" s="18">
        <f t="shared" si="8"/>
        <v>500</v>
      </c>
      <c r="G48" s="73">
        <f t="shared" si="2"/>
        <v>0.5</v>
      </c>
      <c r="H48" s="17">
        <v>0</v>
      </c>
      <c r="I48" s="17">
        <v>0</v>
      </c>
      <c r="J48" s="17">
        <v>0</v>
      </c>
      <c r="K48" s="18">
        <f t="shared" si="12"/>
        <v>0</v>
      </c>
      <c r="L48" s="74">
        <f t="shared" si="3"/>
        <v>0</v>
      </c>
      <c r="M48" s="8" t="s">
        <v>146</v>
      </c>
      <c r="N48" s="8" t="s">
        <v>147</v>
      </c>
      <c r="O48" s="8" t="s">
        <v>74</v>
      </c>
      <c r="P48" s="8" t="s">
        <v>77</v>
      </c>
      <c r="Q48" s="60" t="s">
        <v>78</v>
      </c>
    </row>
    <row r="49" spans="1:17" ht="47.25" x14ac:dyDescent="0.25">
      <c r="A49" s="31"/>
      <c r="B49" s="37" t="s">
        <v>148</v>
      </c>
      <c r="C49" s="17">
        <v>5400</v>
      </c>
      <c r="D49" s="17">
        <v>2500</v>
      </c>
      <c r="E49" s="17">
        <v>4300</v>
      </c>
      <c r="F49" s="18">
        <f t="shared" si="8"/>
        <v>12200</v>
      </c>
      <c r="G49" s="73">
        <f t="shared" si="2"/>
        <v>12.2</v>
      </c>
      <c r="H49" s="17">
        <v>0</v>
      </c>
      <c r="I49" s="17">
        <v>0</v>
      </c>
      <c r="J49" s="17">
        <v>0</v>
      </c>
      <c r="K49" s="18">
        <f t="shared" si="12"/>
        <v>0</v>
      </c>
      <c r="L49" s="74">
        <f t="shared" si="3"/>
        <v>0</v>
      </c>
      <c r="M49" s="8" t="s">
        <v>149</v>
      </c>
      <c r="N49" s="8" t="s">
        <v>150</v>
      </c>
      <c r="O49" s="8" t="s">
        <v>74</v>
      </c>
      <c r="P49" s="8" t="s">
        <v>77</v>
      </c>
      <c r="Q49" s="60" t="s">
        <v>78</v>
      </c>
    </row>
    <row r="50" spans="1:17" ht="47.25" x14ac:dyDescent="0.25">
      <c r="A50" s="31"/>
      <c r="B50" s="37" t="s">
        <v>151</v>
      </c>
      <c r="C50" s="17">
        <v>30000</v>
      </c>
      <c r="D50" s="17">
        <v>30000</v>
      </c>
      <c r="E50" s="17">
        <v>1000</v>
      </c>
      <c r="F50" s="18">
        <f t="shared" si="8"/>
        <v>61000</v>
      </c>
      <c r="G50" s="73">
        <f t="shared" si="2"/>
        <v>61</v>
      </c>
      <c r="H50" s="17">
        <v>15000</v>
      </c>
      <c r="I50" s="17">
        <v>15000</v>
      </c>
      <c r="J50" s="17">
        <v>500</v>
      </c>
      <c r="K50" s="18">
        <f t="shared" si="12"/>
        <v>30500</v>
      </c>
      <c r="L50" s="74">
        <f t="shared" si="3"/>
        <v>30.5</v>
      </c>
      <c r="M50" s="8" t="s">
        <v>152</v>
      </c>
      <c r="N50" s="8" t="s">
        <v>153</v>
      </c>
      <c r="O50" s="8" t="s">
        <v>74</v>
      </c>
      <c r="P50" s="8" t="s">
        <v>77</v>
      </c>
      <c r="Q50" s="60" t="s">
        <v>78</v>
      </c>
    </row>
    <row r="51" spans="1:17" ht="47.25" x14ac:dyDescent="0.25">
      <c r="A51" s="31"/>
      <c r="B51" s="37" t="s">
        <v>154</v>
      </c>
      <c r="C51" s="17">
        <v>1250</v>
      </c>
      <c r="D51" s="17">
        <v>2000</v>
      </c>
      <c r="E51" s="17">
        <v>0</v>
      </c>
      <c r="F51" s="18">
        <f t="shared" si="8"/>
        <v>3250</v>
      </c>
      <c r="G51" s="73">
        <f t="shared" si="2"/>
        <v>3.25</v>
      </c>
      <c r="H51" s="17">
        <v>0</v>
      </c>
      <c r="I51" s="17">
        <v>0</v>
      </c>
      <c r="J51" s="17">
        <v>0</v>
      </c>
      <c r="K51" s="18">
        <f t="shared" si="12"/>
        <v>0</v>
      </c>
      <c r="L51" s="74">
        <f t="shared" si="3"/>
        <v>0</v>
      </c>
      <c r="M51" s="8" t="s">
        <v>155</v>
      </c>
      <c r="N51" s="8" t="s">
        <v>156</v>
      </c>
      <c r="O51" s="8" t="s">
        <v>74</v>
      </c>
      <c r="P51" s="8" t="s">
        <v>77</v>
      </c>
      <c r="Q51" s="60" t="s">
        <v>78</v>
      </c>
    </row>
    <row r="52" spans="1:17" ht="47.25" x14ac:dyDescent="0.25">
      <c r="A52" s="31"/>
      <c r="B52" s="37" t="s">
        <v>157</v>
      </c>
      <c r="C52" s="17">
        <v>2000</v>
      </c>
      <c r="D52" s="17">
        <v>2000</v>
      </c>
      <c r="E52" s="17">
        <v>0</v>
      </c>
      <c r="F52" s="18">
        <f t="shared" si="8"/>
        <v>4000</v>
      </c>
      <c r="G52" s="73">
        <f t="shared" si="2"/>
        <v>4</v>
      </c>
      <c r="H52" s="17">
        <v>0</v>
      </c>
      <c r="I52" s="17">
        <v>0</v>
      </c>
      <c r="J52" s="17">
        <v>0</v>
      </c>
      <c r="K52" s="18">
        <f t="shared" si="12"/>
        <v>0</v>
      </c>
      <c r="L52" s="74">
        <f t="shared" si="3"/>
        <v>0</v>
      </c>
      <c r="M52" s="8" t="s">
        <v>158</v>
      </c>
      <c r="N52" s="8" t="s">
        <v>159</v>
      </c>
      <c r="O52" s="8" t="s">
        <v>74</v>
      </c>
      <c r="P52" s="8" t="s">
        <v>77</v>
      </c>
      <c r="Q52" s="60" t="s">
        <v>78</v>
      </c>
    </row>
    <row r="53" spans="1:17" ht="63" x14ac:dyDescent="0.25">
      <c r="A53" s="31"/>
      <c r="B53" s="37" t="s">
        <v>275</v>
      </c>
      <c r="C53" s="18">
        <v>3000</v>
      </c>
      <c r="D53" s="18">
        <v>0</v>
      </c>
      <c r="E53" s="18">
        <v>0</v>
      </c>
      <c r="F53" s="18">
        <f t="shared" si="8"/>
        <v>3000</v>
      </c>
      <c r="G53" s="73">
        <f t="shared" si="2"/>
        <v>3</v>
      </c>
      <c r="H53" s="18">
        <v>0</v>
      </c>
      <c r="I53" s="18">
        <v>0</v>
      </c>
      <c r="J53" s="18">
        <v>0</v>
      </c>
      <c r="K53" s="18">
        <f t="shared" si="12"/>
        <v>0</v>
      </c>
      <c r="L53" s="74">
        <f t="shared" si="3"/>
        <v>0</v>
      </c>
      <c r="M53" s="62" t="s">
        <v>160</v>
      </c>
      <c r="N53" s="62" t="s">
        <v>161</v>
      </c>
      <c r="O53" s="8" t="s">
        <v>74</v>
      </c>
      <c r="P53" s="8" t="s">
        <v>77</v>
      </c>
      <c r="Q53" s="60" t="s">
        <v>78</v>
      </c>
    </row>
    <row r="54" spans="1:17" ht="110.25" x14ac:dyDescent="0.25">
      <c r="A54" s="31"/>
      <c r="B54" s="37" t="s">
        <v>276</v>
      </c>
      <c r="C54" s="18">
        <v>2000</v>
      </c>
      <c r="D54" s="18">
        <v>2000</v>
      </c>
      <c r="E54" s="18">
        <v>2000</v>
      </c>
      <c r="F54" s="18">
        <f t="shared" si="8"/>
        <v>6000</v>
      </c>
      <c r="G54" s="73">
        <f t="shared" si="2"/>
        <v>6</v>
      </c>
      <c r="H54" s="18">
        <v>0</v>
      </c>
      <c r="I54" s="18">
        <v>0</v>
      </c>
      <c r="J54" s="18">
        <v>0</v>
      </c>
      <c r="K54" s="18">
        <f t="shared" si="12"/>
        <v>0</v>
      </c>
      <c r="L54" s="74">
        <f t="shared" si="3"/>
        <v>0</v>
      </c>
      <c r="M54" s="8" t="s">
        <v>162</v>
      </c>
      <c r="N54" s="63" t="s">
        <v>163</v>
      </c>
      <c r="O54" s="8" t="s">
        <v>74</v>
      </c>
      <c r="P54" s="8" t="s">
        <v>77</v>
      </c>
      <c r="Q54" s="60" t="s">
        <v>78</v>
      </c>
    </row>
    <row r="55" spans="1:17" ht="110.25" x14ac:dyDescent="0.25">
      <c r="A55" s="31"/>
      <c r="B55" s="37" t="s">
        <v>164</v>
      </c>
      <c r="C55" s="17">
        <v>60000</v>
      </c>
      <c r="D55" s="17">
        <v>60000</v>
      </c>
      <c r="E55" s="17">
        <v>4000</v>
      </c>
      <c r="F55" s="18">
        <f t="shared" si="8"/>
        <v>124000</v>
      </c>
      <c r="G55" s="73">
        <f t="shared" si="2"/>
        <v>124</v>
      </c>
      <c r="H55" s="17">
        <v>10000</v>
      </c>
      <c r="I55" s="17">
        <v>10000</v>
      </c>
      <c r="J55" s="17">
        <v>1000</v>
      </c>
      <c r="K55" s="18">
        <f t="shared" si="12"/>
        <v>21000</v>
      </c>
      <c r="L55" s="74">
        <f t="shared" si="3"/>
        <v>21</v>
      </c>
      <c r="M55" s="8" t="s">
        <v>165</v>
      </c>
      <c r="N55" s="8" t="s">
        <v>166</v>
      </c>
      <c r="O55" s="8" t="s">
        <v>74</v>
      </c>
      <c r="P55" s="8" t="s">
        <v>77</v>
      </c>
      <c r="Q55" s="60" t="s">
        <v>78</v>
      </c>
    </row>
    <row r="56" spans="1:17" ht="47.25" x14ac:dyDescent="0.25">
      <c r="A56" s="31"/>
      <c r="B56" s="37" t="s">
        <v>167</v>
      </c>
      <c r="C56" s="17">
        <v>2000</v>
      </c>
      <c r="D56" s="17">
        <v>10000</v>
      </c>
      <c r="E56" s="17">
        <v>3000</v>
      </c>
      <c r="F56" s="18">
        <f t="shared" si="8"/>
        <v>15000</v>
      </c>
      <c r="G56" s="73">
        <f t="shared" si="2"/>
        <v>15</v>
      </c>
      <c r="H56" s="17">
        <v>0</v>
      </c>
      <c r="I56" s="17">
        <v>0</v>
      </c>
      <c r="J56" s="17">
        <v>0</v>
      </c>
      <c r="K56" s="18">
        <f t="shared" si="12"/>
        <v>0</v>
      </c>
      <c r="L56" s="74">
        <f t="shared" si="3"/>
        <v>0</v>
      </c>
      <c r="M56" s="8" t="s">
        <v>168</v>
      </c>
      <c r="N56" s="8" t="s">
        <v>169</v>
      </c>
      <c r="O56" s="8" t="s">
        <v>74</v>
      </c>
      <c r="P56" s="8" t="s">
        <v>77</v>
      </c>
      <c r="Q56" s="60" t="s">
        <v>78</v>
      </c>
    </row>
    <row r="57" spans="1:17" ht="47.25" x14ac:dyDescent="0.25">
      <c r="A57" s="31"/>
      <c r="B57" s="37" t="s">
        <v>170</v>
      </c>
      <c r="C57" s="17">
        <v>27000</v>
      </c>
      <c r="D57" s="17">
        <v>6000</v>
      </c>
      <c r="E57" s="17">
        <v>35000</v>
      </c>
      <c r="F57" s="18">
        <f t="shared" si="8"/>
        <v>68000</v>
      </c>
      <c r="G57" s="73">
        <f t="shared" si="2"/>
        <v>68</v>
      </c>
      <c r="H57" s="17">
        <v>0</v>
      </c>
      <c r="I57" s="17">
        <v>0</v>
      </c>
      <c r="J57" s="17">
        <v>0</v>
      </c>
      <c r="K57" s="18">
        <f t="shared" si="12"/>
        <v>0</v>
      </c>
      <c r="L57" s="74">
        <f t="shared" si="3"/>
        <v>0</v>
      </c>
      <c r="M57" s="8" t="s">
        <v>171</v>
      </c>
      <c r="N57" s="8" t="s">
        <v>89</v>
      </c>
      <c r="O57" s="8" t="s">
        <v>74</v>
      </c>
      <c r="P57" s="8" t="s">
        <v>77</v>
      </c>
      <c r="Q57" s="60" t="s">
        <v>78</v>
      </c>
    </row>
    <row r="58" spans="1:17" ht="141.75" x14ac:dyDescent="0.25">
      <c r="A58" s="31"/>
      <c r="B58" s="37" t="s">
        <v>172</v>
      </c>
      <c r="C58" s="17">
        <v>10000</v>
      </c>
      <c r="D58" s="17">
        <v>10000</v>
      </c>
      <c r="E58" s="17">
        <v>0</v>
      </c>
      <c r="F58" s="18">
        <f t="shared" si="8"/>
        <v>20000</v>
      </c>
      <c r="G58" s="73">
        <f t="shared" si="2"/>
        <v>20</v>
      </c>
      <c r="H58" s="17">
        <v>0</v>
      </c>
      <c r="I58" s="17">
        <v>0</v>
      </c>
      <c r="J58" s="17">
        <v>0</v>
      </c>
      <c r="K58" s="18">
        <f t="shared" si="12"/>
        <v>0</v>
      </c>
      <c r="L58" s="74">
        <f t="shared" si="3"/>
        <v>0</v>
      </c>
      <c r="M58" s="8" t="s">
        <v>173</v>
      </c>
      <c r="N58" s="8" t="s">
        <v>174</v>
      </c>
      <c r="O58" s="8" t="s">
        <v>74</v>
      </c>
      <c r="P58" s="8" t="s">
        <v>77</v>
      </c>
      <c r="Q58" s="60" t="s">
        <v>78</v>
      </c>
    </row>
    <row r="59" spans="1:17" ht="47.25" x14ac:dyDescent="0.25">
      <c r="A59" s="31"/>
      <c r="B59" s="37" t="s">
        <v>175</v>
      </c>
      <c r="C59" s="17">
        <v>10000</v>
      </c>
      <c r="D59" s="17">
        <v>10000</v>
      </c>
      <c r="E59" s="17"/>
      <c r="F59" s="18">
        <f t="shared" si="8"/>
        <v>20000</v>
      </c>
      <c r="G59" s="73">
        <f t="shared" si="2"/>
        <v>20</v>
      </c>
      <c r="H59" s="17">
        <v>0</v>
      </c>
      <c r="I59" s="17">
        <v>0</v>
      </c>
      <c r="J59" s="17">
        <v>0</v>
      </c>
      <c r="K59" s="18">
        <f t="shared" si="12"/>
        <v>0</v>
      </c>
      <c r="L59" s="74">
        <f t="shared" si="3"/>
        <v>0</v>
      </c>
      <c r="M59" s="8" t="s">
        <v>176</v>
      </c>
      <c r="N59" s="8" t="s">
        <v>177</v>
      </c>
      <c r="O59" s="8" t="s">
        <v>74</v>
      </c>
      <c r="P59" s="8" t="s">
        <v>77</v>
      </c>
      <c r="Q59" s="60" t="s">
        <v>78</v>
      </c>
    </row>
    <row r="60" spans="1:17" ht="63" x14ac:dyDescent="0.25">
      <c r="A60" s="31"/>
      <c r="B60" s="37" t="s">
        <v>178</v>
      </c>
      <c r="C60" s="17">
        <v>10000</v>
      </c>
      <c r="D60" s="17">
        <v>1000</v>
      </c>
      <c r="E60" s="17">
        <v>0</v>
      </c>
      <c r="F60" s="18">
        <f t="shared" si="8"/>
        <v>11000</v>
      </c>
      <c r="G60" s="73">
        <f t="shared" si="2"/>
        <v>11</v>
      </c>
      <c r="H60" s="17">
        <v>0</v>
      </c>
      <c r="I60" s="17">
        <v>0</v>
      </c>
      <c r="J60" s="17">
        <v>0</v>
      </c>
      <c r="K60" s="18">
        <f t="shared" si="12"/>
        <v>0</v>
      </c>
      <c r="L60" s="74">
        <f t="shared" si="3"/>
        <v>0</v>
      </c>
      <c r="M60" s="8" t="s">
        <v>179</v>
      </c>
      <c r="N60" s="8" t="s">
        <v>180</v>
      </c>
      <c r="O60" s="8" t="s">
        <v>74</v>
      </c>
      <c r="P60" s="8" t="s">
        <v>77</v>
      </c>
      <c r="Q60" s="60" t="s">
        <v>78</v>
      </c>
    </row>
    <row r="61" spans="1:17" ht="236.25" x14ac:dyDescent="0.25">
      <c r="A61" s="31"/>
      <c r="B61" s="37" t="s">
        <v>181</v>
      </c>
      <c r="C61" s="17">
        <v>21600</v>
      </c>
      <c r="D61" s="17">
        <v>2000</v>
      </c>
      <c r="E61" s="17">
        <v>6000</v>
      </c>
      <c r="F61" s="18">
        <f t="shared" si="8"/>
        <v>29600</v>
      </c>
      <c r="G61" s="73">
        <f t="shared" si="2"/>
        <v>29.6</v>
      </c>
      <c r="H61" s="17">
        <v>2000</v>
      </c>
      <c r="I61" s="17">
        <v>0</v>
      </c>
      <c r="J61" s="17">
        <v>0</v>
      </c>
      <c r="K61" s="18">
        <f t="shared" si="12"/>
        <v>2000</v>
      </c>
      <c r="L61" s="74">
        <f t="shared" si="3"/>
        <v>2</v>
      </c>
      <c r="M61" s="8" t="s">
        <v>182</v>
      </c>
      <c r="N61" s="8" t="s">
        <v>183</v>
      </c>
      <c r="O61" s="8" t="s">
        <v>74</v>
      </c>
      <c r="P61" s="8" t="s">
        <v>77</v>
      </c>
      <c r="Q61" s="60" t="s">
        <v>78</v>
      </c>
    </row>
    <row r="62" spans="1:17" ht="94.5" x14ac:dyDescent="0.25">
      <c r="A62" s="31"/>
      <c r="B62" s="37" t="s">
        <v>277</v>
      </c>
      <c r="C62" s="17">
        <v>20000</v>
      </c>
      <c r="D62" s="17">
        <v>2500</v>
      </c>
      <c r="E62" s="17">
        <v>0</v>
      </c>
      <c r="F62" s="18">
        <f t="shared" si="8"/>
        <v>22500</v>
      </c>
      <c r="G62" s="73">
        <f t="shared" si="2"/>
        <v>22.5</v>
      </c>
      <c r="H62" s="17">
        <v>5000</v>
      </c>
      <c r="I62" s="17">
        <v>1000</v>
      </c>
      <c r="J62" s="17">
        <v>100</v>
      </c>
      <c r="K62" s="18">
        <f t="shared" si="12"/>
        <v>6100</v>
      </c>
      <c r="L62" s="74">
        <f t="shared" si="3"/>
        <v>6.1</v>
      </c>
      <c r="M62" s="8" t="s">
        <v>184</v>
      </c>
      <c r="N62" s="8" t="s">
        <v>185</v>
      </c>
      <c r="O62" s="8" t="s">
        <v>74</v>
      </c>
      <c r="P62" s="8" t="s">
        <v>77</v>
      </c>
      <c r="Q62" s="60" t="s">
        <v>78</v>
      </c>
    </row>
    <row r="63" spans="1:17" ht="47.25" x14ac:dyDescent="0.25">
      <c r="A63" s="31"/>
      <c r="B63" s="37" t="s">
        <v>278</v>
      </c>
      <c r="C63" s="17">
        <v>9000</v>
      </c>
      <c r="D63" s="17">
        <v>1000</v>
      </c>
      <c r="E63" s="17">
        <v>0</v>
      </c>
      <c r="F63" s="18">
        <f t="shared" si="8"/>
        <v>10000</v>
      </c>
      <c r="G63" s="73">
        <f t="shared" si="2"/>
        <v>10</v>
      </c>
      <c r="H63" s="17">
        <v>9000</v>
      </c>
      <c r="I63" s="17">
        <v>1000</v>
      </c>
      <c r="J63" s="17">
        <v>0</v>
      </c>
      <c r="K63" s="18">
        <f t="shared" si="12"/>
        <v>10000</v>
      </c>
      <c r="L63" s="74">
        <f t="shared" si="3"/>
        <v>10</v>
      </c>
      <c r="M63" s="8" t="s">
        <v>186</v>
      </c>
      <c r="N63" s="8" t="s">
        <v>187</v>
      </c>
      <c r="O63" s="8" t="s">
        <v>74</v>
      </c>
      <c r="P63" s="8" t="s">
        <v>77</v>
      </c>
      <c r="Q63" s="60" t="s">
        <v>78</v>
      </c>
    </row>
    <row r="64" spans="1:17" ht="47.25" x14ac:dyDescent="0.25">
      <c r="A64" s="31"/>
      <c r="B64" s="37" t="s">
        <v>279</v>
      </c>
      <c r="C64" s="17">
        <v>13000</v>
      </c>
      <c r="D64" s="17">
        <v>0</v>
      </c>
      <c r="E64" s="17">
        <v>500</v>
      </c>
      <c r="F64" s="18">
        <f t="shared" si="8"/>
        <v>13500</v>
      </c>
      <c r="G64" s="73">
        <f t="shared" si="2"/>
        <v>13.5</v>
      </c>
      <c r="H64" s="17">
        <v>1050</v>
      </c>
      <c r="I64" s="17">
        <v>0</v>
      </c>
      <c r="J64" s="17">
        <v>0</v>
      </c>
      <c r="K64" s="18">
        <f t="shared" si="12"/>
        <v>1050</v>
      </c>
      <c r="L64" s="74">
        <f t="shared" si="3"/>
        <v>1.05</v>
      </c>
      <c r="M64" s="8" t="s">
        <v>188</v>
      </c>
      <c r="N64" s="8" t="s">
        <v>189</v>
      </c>
      <c r="O64" s="8" t="s">
        <v>74</v>
      </c>
      <c r="P64" s="8" t="s">
        <v>77</v>
      </c>
      <c r="Q64" s="60" t="s">
        <v>78</v>
      </c>
    </row>
    <row r="65" spans="1:17" ht="47.25" x14ac:dyDescent="0.25">
      <c r="A65" s="31"/>
      <c r="B65" s="37" t="s">
        <v>280</v>
      </c>
      <c r="C65" s="17">
        <v>1500</v>
      </c>
      <c r="D65" s="17">
        <v>0</v>
      </c>
      <c r="E65" s="17">
        <v>200</v>
      </c>
      <c r="F65" s="18">
        <f t="shared" si="8"/>
        <v>1700</v>
      </c>
      <c r="G65" s="73">
        <f t="shared" si="2"/>
        <v>1.7</v>
      </c>
      <c r="H65" s="17">
        <v>0</v>
      </c>
      <c r="I65" s="17">
        <v>0</v>
      </c>
      <c r="J65" s="17">
        <v>0</v>
      </c>
      <c r="K65" s="18">
        <f t="shared" si="12"/>
        <v>0</v>
      </c>
      <c r="L65" s="74">
        <f t="shared" si="3"/>
        <v>0</v>
      </c>
      <c r="M65" s="8" t="s">
        <v>190</v>
      </c>
      <c r="N65" s="8" t="s">
        <v>89</v>
      </c>
      <c r="O65" s="8" t="s">
        <v>74</v>
      </c>
      <c r="P65" s="8" t="s">
        <v>77</v>
      </c>
      <c r="Q65" s="60" t="s">
        <v>78</v>
      </c>
    </row>
    <row r="66" spans="1:17" ht="47.25" x14ac:dyDescent="0.25">
      <c r="A66" s="31"/>
      <c r="B66" s="37" t="s">
        <v>281</v>
      </c>
      <c r="C66" s="17">
        <v>6000</v>
      </c>
      <c r="D66" s="17">
        <v>16000</v>
      </c>
      <c r="E66" s="17">
        <v>1000</v>
      </c>
      <c r="F66" s="18">
        <f t="shared" si="8"/>
        <v>23000</v>
      </c>
      <c r="G66" s="73">
        <f t="shared" si="2"/>
        <v>23</v>
      </c>
      <c r="H66" s="17">
        <v>1000</v>
      </c>
      <c r="I66" s="17">
        <v>2000</v>
      </c>
      <c r="J66" s="17">
        <v>0</v>
      </c>
      <c r="K66" s="18">
        <f t="shared" si="12"/>
        <v>3000</v>
      </c>
      <c r="L66" s="74">
        <f t="shared" si="3"/>
        <v>3</v>
      </c>
      <c r="M66" s="8" t="s">
        <v>191</v>
      </c>
      <c r="N66" s="8" t="s">
        <v>192</v>
      </c>
      <c r="O66" s="8" t="s">
        <v>74</v>
      </c>
      <c r="P66" s="8" t="s">
        <v>77</v>
      </c>
      <c r="Q66" s="60" t="s">
        <v>78</v>
      </c>
    </row>
    <row r="67" spans="1:17" ht="47.25" x14ac:dyDescent="0.25">
      <c r="A67" s="31"/>
      <c r="B67" s="37" t="s">
        <v>282</v>
      </c>
      <c r="C67" s="17">
        <v>250</v>
      </c>
      <c r="D67" s="17">
        <v>2000</v>
      </c>
      <c r="E67" s="17">
        <v>550</v>
      </c>
      <c r="F67" s="18">
        <f t="shared" si="8"/>
        <v>2800</v>
      </c>
      <c r="G67" s="73">
        <f t="shared" si="2"/>
        <v>2.8</v>
      </c>
      <c r="H67" s="17">
        <v>0</v>
      </c>
      <c r="I67" s="17">
        <v>0</v>
      </c>
      <c r="J67" s="17">
        <v>0</v>
      </c>
      <c r="K67" s="18">
        <f t="shared" si="12"/>
        <v>0</v>
      </c>
      <c r="L67" s="74">
        <f t="shared" si="3"/>
        <v>0</v>
      </c>
      <c r="M67" s="8" t="s">
        <v>193</v>
      </c>
      <c r="N67" s="8" t="s">
        <v>89</v>
      </c>
      <c r="O67" s="8" t="s">
        <v>74</v>
      </c>
      <c r="P67" s="8" t="s">
        <v>77</v>
      </c>
      <c r="Q67" s="60" t="s">
        <v>78</v>
      </c>
    </row>
    <row r="68" spans="1:17" ht="47.25" x14ac:dyDescent="0.25">
      <c r="A68" s="31"/>
      <c r="B68" s="37" t="s">
        <v>194</v>
      </c>
      <c r="C68" s="17">
        <v>1000</v>
      </c>
      <c r="D68" s="17">
        <v>0</v>
      </c>
      <c r="E68" s="17">
        <v>200</v>
      </c>
      <c r="F68" s="18">
        <f t="shared" si="8"/>
        <v>1200</v>
      </c>
      <c r="G68" s="73">
        <f t="shared" si="2"/>
        <v>1.2</v>
      </c>
      <c r="H68" s="17">
        <v>0</v>
      </c>
      <c r="I68" s="17">
        <v>0</v>
      </c>
      <c r="J68" s="17">
        <v>0</v>
      </c>
      <c r="K68" s="18">
        <f t="shared" si="12"/>
        <v>0</v>
      </c>
      <c r="L68" s="74">
        <f t="shared" si="3"/>
        <v>0</v>
      </c>
      <c r="M68" s="8" t="s">
        <v>195</v>
      </c>
      <c r="N68" s="8" t="s">
        <v>196</v>
      </c>
      <c r="O68" s="8" t="s">
        <v>74</v>
      </c>
      <c r="P68" s="8" t="s">
        <v>77</v>
      </c>
      <c r="Q68" s="60" t="s">
        <v>78</v>
      </c>
    </row>
    <row r="69" spans="1:17" ht="47.25" x14ac:dyDescent="0.25">
      <c r="A69" s="31"/>
      <c r="B69" s="37" t="s">
        <v>283</v>
      </c>
      <c r="C69" s="17">
        <v>300</v>
      </c>
      <c r="D69" s="17">
        <v>0</v>
      </c>
      <c r="E69" s="17">
        <v>100</v>
      </c>
      <c r="F69" s="18">
        <f t="shared" si="8"/>
        <v>400</v>
      </c>
      <c r="G69" s="73">
        <f t="shared" si="2"/>
        <v>0.4</v>
      </c>
      <c r="H69" s="17">
        <v>300</v>
      </c>
      <c r="I69" s="17">
        <v>0</v>
      </c>
      <c r="J69" s="17">
        <v>100</v>
      </c>
      <c r="K69" s="18">
        <f t="shared" si="12"/>
        <v>400</v>
      </c>
      <c r="L69" s="74">
        <f t="shared" si="3"/>
        <v>0.4</v>
      </c>
      <c r="M69" s="8" t="s">
        <v>197</v>
      </c>
      <c r="N69" s="8" t="s">
        <v>198</v>
      </c>
      <c r="O69" s="8" t="s">
        <v>74</v>
      </c>
      <c r="P69" s="8" t="s">
        <v>77</v>
      </c>
      <c r="Q69" s="60" t="s">
        <v>78</v>
      </c>
    </row>
    <row r="70" spans="1:17" ht="189" x14ac:dyDescent="0.25">
      <c r="A70" s="31"/>
      <c r="B70" s="37" t="s">
        <v>199</v>
      </c>
      <c r="C70" s="17">
        <v>4400</v>
      </c>
      <c r="D70" s="17">
        <v>2000</v>
      </c>
      <c r="E70" s="17">
        <v>2400</v>
      </c>
      <c r="F70" s="18">
        <f t="shared" si="8"/>
        <v>8800</v>
      </c>
      <c r="G70" s="73">
        <f t="shared" ref="G70:G92" si="13">F70/1000</f>
        <v>8.8000000000000007</v>
      </c>
      <c r="H70" s="14">
        <v>200</v>
      </c>
      <c r="I70" s="14">
        <v>1200</v>
      </c>
      <c r="J70" s="14">
        <v>200</v>
      </c>
      <c r="K70" s="26">
        <f t="shared" si="12"/>
        <v>1600</v>
      </c>
      <c r="L70" s="74">
        <f t="shared" ref="L70:L92" si="14">K70/1000</f>
        <v>1.6</v>
      </c>
      <c r="M70" s="8" t="s">
        <v>200</v>
      </c>
      <c r="N70" s="8" t="s">
        <v>201</v>
      </c>
      <c r="O70" s="8" t="s">
        <v>74</v>
      </c>
      <c r="P70" s="8" t="s">
        <v>77</v>
      </c>
      <c r="Q70" s="60" t="s">
        <v>78</v>
      </c>
    </row>
    <row r="71" spans="1:17" ht="47.25" x14ac:dyDescent="0.25">
      <c r="A71" s="31"/>
      <c r="B71" s="37" t="s">
        <v>202</v>
      </c>
      <c r="C71" s="17">
        <v>200</v>
      </c>
      <c r="D71" s="17">
        <v>0</v>
      </c>
      <c r="E71" s="17">
        <v>0</v>
      </c>
      <c r="F71" s="18">
        <f t="shared" si="8"/>
        <v>200</v>
      </c>
      <c r="G71" s="73">
        <f t="shared" si="13"/>
        <v>0.2</v>
      </c>
      <c r="H71" s="14">
        <v>0</v>
      </c>
      <c r="I71" s="14">
        <v>0</v>
      </c>
      <c r="J71" s="14">
        <v>0</v>
      </c>
      <c r="K71" s="26">
        <f t="shared" si="12"/>
        <v>0</v>
      </c>
      <c r="L71" s="74">
        <f t="shared" si="14"/>
        <v>0</v>
      </c>
      <c r="M71" s="8" t="s">
        <v>203</v>
      </c>
      <c r="N71" s="8" t="s">
        <v>204</v>
      </c>
      <c r="O71" s="8" t="s">
        <v>74</v>
      </c>
      <c r="P71" s="8" t="s">
        <v>77</v>
      </c>
      <c r="Q71" s="60" t="s">
        <v>78</v>
      </c>
    </row>
    <row r="72" spans="1:17" ht="47.25" x14ac:dyDescent="0.25">
      <c r="A72" s="31"/>
      <c r="B72" s="37" t="s">
        <v>284</v>
      </c>
      <c r="C72" s="17">
        <v>1000</v>
      </c>
      <c r="D72" s="17">
        <v>150</v>
      </c>
      <c r="E72" s="17">
        <v>0</v>
      </c>
      <c r="F72" s="18">
        <f t="shared" si="8"/>
        <v>1150</v>
      </c>
      <c r="G72" s="73">
        <f t="shared" si="13"/>
        <v>1.1499999999999999</v>
      </c>
      <c r="H72" s="14">
        <v>200</v>
      </c>
      <c r="I72" s="14">
        <v>50</v>
      </c>
      <c r="J72" s="14">
        <v>0</v>
      </c>
      <c r="K72" s="26">
        <f t="shared" si="12"/>
        <v>250</v>
      </c>
      <c r="L72" s="74">
        <f t="shared" si="14"/>
        <v>0.25</v>
      </c>
      <c r="M72" s="8" t="s">
        <v>205</v>
      </c>
      <c r="N72" s="8" t="s">
        <v>206</v>
      </c>
      <c r="O72" s="8" t="s">
        <v>74</v>
      </c>
      <c r="P72" s="8" t="s">
        <v>77</v>
      </c>
      <c r="Q72" s="60" t="s">
        <v>78</v>
      </c>
    </row>
    <row r="73" spans="1:17" ht="47.25" x14ac:dyDescent="0.25">
      <c r="A73" s="31"/>
      <c r="B73" s="37" t="s">
        <v>207</v>
      </c>
      <c r="C73" s="17">
        <v>52000</v>
      </c>
      <c r="D73" s="17">
        <v>14000</v>
      </c>
      <c r="E73" s="17">
        <v>2000</v>
      </c>
      <c r="F73" s="18">
        <f t="shared" si="8"/>
        <v>68000</v>
      </c>
      <c r="G73" s="73">
        <f t="shared" si="13"/>
        <v>68</v>
      </c>
      <c r="H73" s="14">
        <v>0</v>
      </c>
      <c r="I73" s="14">
        <v>0</v>
      </c>
      <c r="J73" s="14">
        <v>0</v>
      </c>
      <c r="K73" s="26">
        <f t="shared" si="12"/>
        <v>0</v>
      </c>
      <c r="L73" s="74">
        <f t="shared" si="14"/>
        <v>0</v>
      </c>
      <c r="M73" s="8" t="s">
        <v>208</v>
      </c>
      <c r="N73" s="8" t="s">
        <v>209</v>
      </c>
      <c r="O73" s="8" t="s">
        <v>74</v>
      </c>
      <c r="P73" s="8" t="s">
        <v>77</v>
      </c>
      <c r="Q73" s="60" t="s">
        <v>78</v>
      </c>
    </row>
    <row r="74" spans="1:17" ht="63" x14ac:dyDescent="0.25">
      <c r="A74" s="31"/>
      <c r="B74" s="37" t="s">
        <v>210</v>
      </c>
      <c r="C74" s="17">
        <v>5000</v>
      </c>
      <c r="D74" s="17">
        <v>1000</v>
      </c>
      <c r="E74" s="17">
        <v>1000</v>
      </c>
      <c r="F74" s="18">
        <f t="shared" si="8"/>
        <v>7000</v>
      </c>
      <c r="G74" s="73">
        <f t="shared" si="13"/>
        <v>7</v>
      </c>
      <c r="H74" s="14">
        <v>1000</v>
      </c>
      <c r="I74" s="14">
        <v>200</v>
      </c>
      <c r="J74" s="14">
        <v>200</v>
      </c>
      <c r="K74" s="26">
        <f t="shared" si="12"/>
        <v>1400</v>
      </c>
      <c r="L74" s="74">
        <f t="shared" si="14"/>
        <v>1.4</v>
      </c>
      <c r="M74" s="8" t="s">
        <v>211</v>
      </c>
      <c r="N74" s="8" t="s">
        <v>212</v>
      </c>
      <c r="O74" s="8" t="s">
        <v>74</v>
      </c>
      <c r="P74" s="8" t="s">
        <v>77</v>
      </c>
      <c r="Q74" s="60" t="s">
        <v>78</v>
      </c>
    </row>
    <row r="75" spans="1:17" ht="47.25" x14ac:dyDescent="0.25">
      <c r="A75" s="31"/>
      <c r="B75" s="37" t="s">
        <v>213</v>
      </c>
      <c r="C75" s="17">
        <v>2000</v>
      </c>
      <c r="D75" s="17">
        <v>0</v>
      </c>
      <c r="E75" s="17">
        <v>200</v>
      </c>
      <c r="F75" s="18">
        <f t="shared" si="8"/>
        <v>2200</v>
      </c>
      <c r="G75" s="73">
        <f t="shared" si="13"/>
        <v>2.2000000000000002</v>
      </c>
      <c r="H75" s="14">
        <v>0</v>
      </c>
      <c r="I75" s="14">
        <v>0</v>
      </c>
      <c r="J75" s="14">
        <v>0</v>
      </c>
      <c r="K75" s="26">
        <f t="shared" si="12"/>
        <v>0</v>
      </c>
      <c r="L75" s="74">
        <f t="shared" si="14"/>
        <v>0</v>
      </c>
      <c r="M75" s="8" t="s">
        <v>214</v>
      </c>
      <c r="N75" s="8" t="s">
        <v>215</v>
      </c>
      <c r="O75" s="8" t="s">
        <v>74</v>
      </c>
      <c r="P75" s="8" t="s">
        <v>77</v>
      </c>
      <c r="Q75" s="60" t="s">
        <v>78</v>
      </c>
    </row>
    <row r="76" spans="1:17" ht="47.25" x14ac:dyDescent="0.25">
      <c r="A76" s="31"/>
      <c r="B76" s="37" t="s">
        <v>216</v>
      </c>
      <c r="C76" s="17">
        <v>8000</v>
      </c>
      <c r="D76" s="17">
        <v>2000</v>
      </c>
      <c r="E76" s="17">
        <v>2000</v>
      </c>
      <c r="F76" s="18">
        <f t="shared" si="8"/>
        <v>12000</v>
      </c>
      <c r="G76" s="73">
        <f t="shared" si="13"/>
        <v>12</v>
      </c>
      <c r="H76" s="14">
        <v>2000</v>
      </c>
      <c r="I76" s="14">
        <v>1000</v>
      </c>
      <c r="J76" s="14">
        <v>1000</v>
      </c>
      <c r="K76" s="26">
        <f t="shared" si="12"/>
        <v>4000</v>
      </c>
      <c r="L76" s="74">
        <f t="shared" si="14"/>
        <v>4</v>
      </c>
      <c r="M76" s="8" t="s">
        <v>217</v>
      </c>
      <c r="N76" s="8" t="s">
        <v>218</v>
      </c>
      <c r="O76" s="8" t="s">
        <v>74</v>
      </c>
      <c r="P76" s="8" t="s">
        <v>77</v>
      </c>
      <c r="Q76" s="60" t="s">
        <v>78</v>
      </c>
    </row>
    <row r="77" spans="1:17" ht="47.25" x14ac:dyDescent="0.25">
      <c r="A77" s="31"/>
      <c r="B77" s="37" t="s">
        <v>219</v>
      </c>
      <c r="C77" s="17">
        <v>11450</v>
      </c>
      <c r="D77" s="17"/>
      <c r="E77" s="17">
        <v>11000</v>
      </c>
      <c r="F77" s="18">
        <f t="shared" si="8"/>
        <v>22450</v>
      </c>
      <c r="G77" s="73">
        <f t="shared" si="13"/>
        <v>22.45</v>
      </c>
      <c r="H77" s="14">
        <v>600</v>
      </c>
      <c r="I77" s="14">
        <v>0</v>
      </c>
      <c r="J77" s="14">
        <v>500</v>
      </c>
      <c r="K77" s="26">
        <f t="shared" si="12"/>
        <v>1100</v>
      </c>
      <c r="L77" s="74">
        <f t="shared" si="14"/>
        <v>1.1000000000000001</v>
      </c>
      <c r="M77" s="8" t="s">
        <v>220</v>
      </c>
      <c r="N77" s="8" t="s">
        <v>221</v>
      </c>
      <c r="O77" s="8" t="s">
        <v>74</v>
      </c>
      <c r="P77" s="8" t="s">
        <v>77</v>
      </c>
      <c r="Q77" s="60" t="s">
        <v>78</v>
      </c>
    </row>
    <row r="78" spans="1:17" ht="18.75" customHeight="1" x14ac:dyDescent="0.25">
      <c r="A78" s="30" t="s">
        <v>117</v>
      </c>
      <c r="B78" s="24" t="s">
        <v>222</v>
      </c>
      <c r="C78" s="15">
        <v>0</v>
      </c>
      <c r="D78" s="15">
        <v>0</v>
      </c>
      <c r="E78" s="15">
        <v>10000</v>
      </c>
      <c r="F78" s="15">
        <f>SUM(C78:E78)</f>
        <v>10000</v>
      </c>
      <c r="G78" s="73">
        <f t="shared" si="13"/>
        <v>10</v>
      </c>
      <c r="H78" s="26">
        <v>50000</v>
      </c>
      <c r="I78" s="26">
        <v>50000</v>
      </c>
      <c r="J78" s="26">
        <v>6000</v>
      </c>
      <c r="K78" s="26">
        <f>SUM(H78:J78)</f>
        <v>106000</v>
      </c>
      <c r="L78" s="74">
        <f t="shared" si="14"/>
        <v>106</v>
      </c>
      <c r="M78" s="8" t="s">
        <v>223</v>
      </c>
      <c r="N78" s="8" t="s">
        <v>224</v>
      </c>
      <c r="O78" s="8" t="s">
        <v>225</v>
      </c>
      <c r="P78" s="60" t="s">
        <v>226</v>
      </c>
      <c r="Q78" s="60">
        <v>8960006804</v>
      </c>
    </row>
    <row r="79" spans="1:17" ht="18.75" customHeight="1" x14ac:dyDescent="0.25">
      <c r="A79" s="30" t="s">
        <v>121</v>
      </c>
      <c r="B79" s="24" t="s">
        <v>227</v>
      </c>
      <c r="C79" s="15">
        <f>SUM(C80:C88)</f>
        <v>12400</v>
      </c>
      <c r="D79" s="15">
        <f t="shared" ref="D79:E79" si="15">SUM(D80:D88)</f>
        <v>12500</v>
      </c>
      <c r="E79" s="15">
        <f t="shared" si="15"/>
        <v>6300</v>
      </c>
      <c r="F79" s="15">
        <f>SUM(C79:E79)</f>
        <v>31200</v>
      </c>
      <c r="G79" s="73">
        <f t="shared" si="13"/>
        <v>31.2</v>
      </c>
      <c r="H79" s="26">
        <f>SUM(H80:H88)</f>
        <v>2000</v>
      </c>
      <c r="I79" s="26">
        <f t="shared" ref="I79:J79" si="16">SUM(I80:I88)</f>
        <v>2000</v>
      </c>
      <c r="J79" s="26">
        <f t="shared" si="16"/>
        <v>0</v>
      </c>
      <c r="K79" s="26">
        <f>SUM(H79:J79)</f>
        <v>4000</v>
      </c>
      <c r="L79" s="74">
        <f t="shared" si="14"/>
        <v>4</v>
      </c>
      <c r="M79" s="8"/>
      <c r="N79" s="8"/>
      <c r="O79" s="8"/>
      <c r="P79" s="60"/>
      <c r="Q79" s="60"/>
    </row>
    <row r="80" spans="1:17" ht="89.25" customHeight="1" x14ac:dyDescent="0.25">
      <c r="A80" s="31"/>
      <c r="B80" s="38" t="s">
        <v>227</v>
      </c>
      <c r="C80" s="18">
        <v>2000</v>
      </c>
      <c r="D80" s="18">
        <v>2000</v>
      </c>
      <c r="E80" s="18" t="s">
        <v>228</v>
      </c>
      <c r="F80" s="18">
        <f t="shared" ref="F80:F87" si="17">SUM(C80:E80)</f>
        <v>4000</v>
      </c>
      <c r="G80" s="73">
        <f t="shared" si="13"/>
        <v>4</v>
      </c>
      <c r="H80" s="26">
        <v>0</v>
      </c>
      <c r="I80" s="26">
        <v>0</v>
      </c>
      <c r="J80" s="26">
        <v>0</v>
      </c>
      <c r="K80" s="26">
        <f t="shared" ref="K80:K87" si="18">SUM(H80:J80)</f>
        <v>0</v>
      </c>
      <c r="L80" s="74">
        <f t="shared" si="14"/>
        <v>0</v>
      </c>
      <c r="M80" s="8" t="s">
        <v>229</v>
      </c>
      <c r="N80" s="8" t="s">
        <v>230</v>
      </c>
      <c r="O80" s="8" t="s">
        <v>231</v>
      </c>
      <c r="P80" s="8" t="s">
        <v>232</v>
      </c>
      <c r="Q80" s="60">
        <v>9291415264</v>
      </c>
    </row>
    <row r="81" spans="1:17" ht="89.25" customHeight="1" x14ac:dyDescent="0.25">
      <c r="A81" s="31"/>
      <c r="B81" s="38" t="s">
        <v>233</v>
      </c>
      <c r="C81" s="18">
        <v>0</v>
      </c>
      <c r="D81" s="18">
        <v>2000</v>
      </c>
      <c r="E81" s="18">
        <v>0</v>
      </c>
      <c r="F81" s="18">
        <v>2000</v>
      </c>
      <c r="G81" s="73">
        <f t="shared" si="13"/>
        <v>2</v>
      </c>
      <c r="H81" s="26">
        <v>2000</v>
      </c>
      <c r="I81" s="26">
        <v>2000</v>
      </c>
      <c r="J81" s="26">
        <v>0</v>
      </c>
      <c r="K81" s="26">
        <f>SUM(H81:J81)</f>
        <v>4000</v>
      </c>
      <c r="L81" s="74">
        <f t="shared" si="14"/>
        <v>4</v>
      </c>
      <c r="M81" s="8" t="s">
        <v>234</v>
      </c>
      <c r="N81" s="8" t="s">
        <v>235</v>
      </c>
      <c r="O81" s="8" t="s">
        <v>231</v>
      </c>
      <c r="P81" s="8" t="s">
        <v>232</v>
      </c>
      <c r="Q81" s="60">
        <v>9291415264</v>
      </c>
    </row>
    <row r="82" spans="1:17" ht="89.25" customHeight="1" x14ac:dyDescent="0.25">
      <c r="A82" s="31"/>
      <c r="B82" s="38" t="s">
        <v>236</v>
      </c>
      <c r="C82" s="18">
        <v>500</v>
      </c>
      <c r="D82" s="18">
        <v>0</v>
      </c>
      <c r="E82" s="18">
        <v>0</v>
      </c>
      <c r="F82" s="18">
        <f t="shared" si="17"/>
        <v>500</v>
      </c>
      <c r="G82" s="73">
        <f t="shared" si="13"/>
        <v>0.5</v>
      </c>
      <c r="H82" s="26">
        <v>0</v>
      </c>
      <c r="I82" s="26">
        <v>0</v>
      </c>
      <c r="J82" s="26">
        <v>0</v>
      </c>
      <c r="K82" s="26">
        <f t="shared" si="18"/>
        <v>0</v>
      </c>
      <c r="L82" s="74">
        <f t="shared" si="14"/>
        <v>0</v>
      </c>
      <c r="M82" s="8" t="s">
        <v>237</v>
      </c>
      <c r="N82" s="8" t="s">
        <v>238</v>
      </c>
      <c r="O82" s="8" t="s">
        <v>231</v>
      </c>
      <c r="P82" s="8" t="s">
        <v>232</v>
      </c>
      <c r="Q82" s="60">
        <v>9291415264</v>
      </c>
    </row>
    <row r="83" spans="1:17" ht="89.25" customHeight="1" x14ac:dyDescent="0.25">
      <c r="A83" s="31"/>
      <c r="B83" s="37" t="s">
        <v>239</v>
      </c>
      <c r="C83" s="18">
        <v>1000</v>
      </c>
      <c r="D83" s="18" t="s">
        <v>228</v>
      </c>
      <c r="E83" s="18" t="s">
        <v>228</v>
      </c>
      <c r="F83" s="18">
        <f t="shared" si="17"/>
        <v>1000</v>
      </c>
      <c r="G83" s="73">
        <f t="shared" si="13"/>
        <v>1</v>
      </c>
      <c r="H83" s="26">
        <v>0</v>
      </c>
      <c r="I83" s="26">
        <v>0</v>
      </c>
      <c r="J83" s="26">
        <v>0</v>
      </c>
      <c r="K83" s="26">
        <f t="shared" si="18"/>
        <v>0</v>
      </c>
      <c r="L83" s="74">
        <f t="shared" si="14"/>
        <v>0</v>
      </c>
      <c r="M83" s="8" t="s">
        <v>240</v>
      </c>
      <c r="N83" s="8" t="s">
        <v>241</v>
      </c>
      <c r="O83" s="8" t="s">
        <v>231</v>
      </c>
      <c r="P83" s="8" t="s">
        <v>232</v>
      </c>
      <c r="Q83" s="60">
        <v>9291415264</v>
      </c>
    </row>
    <row r="84" spans="1:17" ht="89.25" customHeight="1" x14ac:dyDescent="0.25">
      <c r="A84" s="31"/>
      <c r="B84" s="38" t="s">
        <v>242</v>
      </c>
      <c r="C84" s="18">
        <v>400</v>
      </c>
      <c r="D84" s="18">
        <v>2000</v>
      </c>
      <c r="E84" s="18">
        <v>300</v>
      </c>
      <c r="F84" s="18">
        <f t="shared" si="17"/>
        <v>2700</v>
      </c>
      <c r="G84" s="73">
        <f t="shared" si="13"/>
        <v>2.7</v>
      </c>
      <c r="H84" s="26">
        <v>0</v>
      </c>
      <c r="I84" s="26">
        <v>0</v>
      </c>
      <c r="J84" s="26">
        <v>0</v>
      </c>
      <c r="K84" s="26">
        <f t="shared" si="18"/>
        <v>0</v>
      </c>
      <c r="L84" s="74">
        <f t="shared" si="14"/>
        <v>0</v>
      </c>
      <c r="M84" s="8" t="s">
        <v>243</v>
      </c>
      <c r="N84" s="8" t="s">
        <v>244</v>
      </c>
      <c r="O84" s="8" t="s">
        <v>231</v>
      </c>
      <c r="P84" s="8" t="s">
        <v>232</v>
      </c>
      <c r="Q84" s="60">
        <v>9291415264</v>
      </c>
    </row>
    <row r="85" spans="1:17" ht="89.25" customHeight="1" x14ac:dyDescent="0.25">
      <c r="A85" s="28"/>
      <c r="B85" s="38" t="s">
        <v>245</v>
      </c>
      <c r="C85" s="18">
        <v>6000</v>
      </c>
      <c r="D85" s="18">
        <v>4000</v>
      </c>
      <c r="E85" s="18">
        <v>4000</v>
      </c>
      <c r="F85" s="18">
        <f t="shared" si="17"/>
        <v>14000</v>
      </c>
      <c r="G85" s="73">
        <f t="shared" si="13"/>
        <v>14</v>
      </c>
      <c r="H85" s="26">
        <v>0</v>
      </c>
      <c r="I85" s="26">
        <v>0</v>
      </c>
      <c r="J85" s="26">
        <v>0</v>
      </c>
      <c r="K85" s="26">
        <f t="shared" si="18"/>
        <v>0</v>
      </c>
      <c r="L85" s="74">
        <f t="shared" si="14"/>
        <v>0</v>
      </c>
      <c r="M85" s="8" t="s">
        <v>246</v>
      </c>
      <c r="N85" s="8" t="s">
        <v>247</v>
      </c>
      <c r="O85" s="8" t="s">
        <v>231</v>
      </c>
      <c r="P85" s="8" t="s">
        <v>232</v>
      </c>
      <c r="Q85" s="60">
        <v>9291415264</v>
      </c>
    </row>
    <row r="86" spans="1:17" ht="89.25" customHeight="1" x14ac:dyDescent="0.25">
      <c r="A86" s="28"/>
      <c r="B86" s="38" t="s">
        <v>248</v>
      </c>
      <c r="C86" s="18">
        <v>2000</v>
      </c>
      <c r="D86" s="18">
        <v>2000</v>
      </c>
      <c r="E86" s="18">
        <v>2000</v>
      </c>
      <c r="F86" s="18">
        <f t="shared" si="17"/>
        <v>6000</v>
      </c>
      <c r="G86" s="73">
        <f t="shared" si="13"/>
        <v>6</v>
      </c>
      <c r="H86" s="26">
        <v>0</v>
      </c>
      <c r="I86" s="26">
        <v>0</v>
      </c>
      <c r="J86" s="26">
        <v>0</v>
      </c>
      <c r="K86" s="26">
        <f t="shared" si="18"/>
        <v>0</v>
      </c>
      <c r="L86" s="74">
        <f t="shared" si="14"/>
        <v>0</v>
      </c>
      <c r="M86" s="8" t="s">
        <v>249</v>
      </c>
      <c r="N86" s="8" t="s">
        <v>250</v>
      </c>
      <c r="O86" s="8" t="s">
        <v>231</v>
      </c>
      <c r="P86" s="8" t="s">
        <v>251</v>
      </c>
      <c r="Q86" s="8">
        <v>9291415264</v>
      </c>
    </row>
    <row r="87" spans="1:17" ht="89.25" customHeight="1" x14ac:dyDescent="0.25">
      <c r="A87" s="28"/>
      <c r="B87" s="38" t="s">
        <v>252</v>
      </c>
      <c r="C87" s="18">
        <v>500</v>
      </c>
      <c r="D87" s="18">
        <v>0</v>
      </c>
      <c r="E87" s="18">
        <v>0</v>
      </c>
      <c r="F87" s="18">
        <f t="shared" si="17"/>
        <v>500</v>
      </c>
      <c r="G87" s="73">
        <f t="shared" si="13"/>
        <v>0.5</v>
      </c>
      <c r="H87" s="26">
        <v>0</v>
      </c>
      <c r="I87" s="26">
        <v>0</v>
      </c>
      <c r="J87" s="26">
        <v>0</v>
      </c>
      <c r="K87" s="26">
        <f t="shared" si="18"/>
        <v>0</v>
      </c>
      <c r="L87" s="74">
        <f t="shared" si="14"/>
        <v>0</v>
      </c>
      <c r="M87" s="8" t="s">
        <v>253</v>
      </c>
      <c r="N87" s="8" t="s">
        <v>247</v>
      </c>
      <c r="O87" s="8" t="s">
        <v>231</v>
      </c>
      <c r="P87" s="8" t="s">
        <v>232</v>
      </c>
      <c r="Q87" s="60">
        <v>9291415264</v>
      </c>
    </row>
    <row r="88" spans="1:17" ht="89.25" customHeight="1" x14ac:dyDescent="0.25">
      <c r="A88" s="28"/>
      <c r="B88" s="38" t="s">
        <v>254</v>
      </c>
      <c r="C88" s="18">
        <v>0</v>
      </c>
      <c r="D88" s="18">
        <v>500</v>
      </c>
      <c r="E88" s="18">
        <v>0</v>
      </c>
      <c r="F88" s="18">
        <v>500</v>
      </c>
      <c r="G88" s="73">
        <f t="shared" si="13"/>
        <v>0.5</v>
      </c>
      <c r="H88" s="26">
        <v>0</v>
      </c>
      <c r="I88" s="26">
        <v>0</v>
      </c>
      <c r="J88" s="26">
        <v>0</v>
      </c>
      <c r="K88" s="26">
        <v>0</v>
      </c>
      <c r="L88" s="74">
        <f t="shared" si="14"/>
        <v>0</v>
      </c>
      <c r="M88" s="8" t="s">
        <v>255</v>
      </c>
      <c r="N88" s="8" t="s">
        <v>256</v>
      </c>
      <c r="O88" s="8" t="s">
        <v>231</v>
      </c>
      <c r="P88" s="8" t="s">
        <v>232</v>
      </c>
      <c r="Q88" s="60">
        <v>9291415264</v>
      </c>
    </row>
    <row r="89" spans="1:17" ht="89.25" customHeight="1" x14ac:dyDescent="0.25">
      <c r="A89" s="30" t="s">
        <v>124</v>
      </c>
      <c r="B89" s="24" t="s">
        <v>260</v>
      </c>
      <c r="C89" s="15">
        <f>SUM(C90:C91)</f>
        <v>3000</v>
      </c>
      <c r="D89" s="15">
        <f t="shared" ref="D89:E89" si="19">SUM(D90:D91)</f>
        <v>0</v>
      </c>
      <c r="E89" s="15">
        <f t="shared" si="19"/>
        <v>0</v>
      </c>
      <c r="F89" s="15">
        <f>SUM(C89:E89)</f>
        <v>3000</v>
      </c>
      <c r="G89" s="73">
        <f t="shared" si="13"/>
        <v>3</v>
      </c>
      <c r="H89" s="26">
        <v>0</v>
      </c>
      <c r="I89" s="26">
        <v>0</v>
      </c>
      <c r="J89" s="26">
        <v>0</v>
      </c>
      <c r="K89" s="26">
        <v>0</v>
      </c>
      <c r="L89" s="74">
        <f t="shared" si="14"/>
        <v>0</v>
      </c>
      <c r="M89" s="8"/>
      <c r="N89" s="8"/>
      <c r="O89" s="8"/>
      <c r="P89" s="8"/>
      <c r="Q89" s="60"/>
    </row>
    <row r="90" spans="1:17" ht="57.75" customHeight="1" x14ac:dyDescent="0.25">
      <c r="A90" s="28"/>
      <c r="B90" s="38" t="s">
        <v>257</v>
      </c>
      <c r="C90" s="18">
        <v>2000</v>
      </c>
      <c r="D90" s="18">
        <v>0</v>
      </c>
      <c r="E90" s="18">
        <v>0</v>
      </c>
      <c r="F90" s="18">
        <f>SUM(C90:E90)</f>
        <v>2000</v>
      </c>
      <c r="G90" s="73">
        <f t="shared" si="13"/>
        <v>2</v>
      </c>
      <c r="H90" s="26">
        <v>0</v>
      </c>
      <c r="I90" s="26">
        <v>0</v>
      </c>
      <c r="J90" s="26">
        <v>0</v>
      </c>
      <c r="K90" s="26">
        <v>0</v>
      </c>
      <c r="L90" s="74">
        <f t="shared" si="14"/>
        <v>0</v>
      </c>
      <c r="M90" s="37" t="s">
        <v>258</v>
      </c>
      <c r="N90" s="8" t="s">
        <v>259</v>
      </c>
      <c r="O90" s="27" t="s">
        <v>260</v>
      </c>
      <c r="P90" s="82" t="s">
        <v>261</v>
      </c>
      <c r="Q90" s="32" t="s">
        <v>262</v>
      </c>
    </row>
    <row r="91" spans="1:17" ht="31.5" x14ac:dyDescent="0.25">
      <c r="A91" s="28"/>
      <c r="B91" s="38" t="s">
        <v>263</v>
      </c>
      <c r="C91" s="18">
        <v>1000</v>
      </c>
      <c r="D91" s="18">
        <v>0</v>
      </c>
      <c r="E91" s="18">
        <v>0</v>
      </c>
      <c r="F91" s="18">
        <f>SUM(C91:E91)</f>
        <v>1000</v>
      </c>
      <c r="G91" s="73">
        <f t="shared" si="13"/>
        <v>1</v>
      </c>
      <c r="H91" s="26">
        <v>0</v>
      </c>
      <c r="I91" s="26">
        <v>0</v>
      </c>
      <c r="J91" s="26">
        <v>0</v>
      </c>
      <c r="K91" s="26">
        <v>0</v>
      </c>
      <c r="L91" s="74">
        <f t="shared" si="14"/>
        <v>0</v>
      </c>
      <c r="M91" s="8" t="s">
        <v>264</v>
      </c>
      <c r="N91" s="8" t="s">
        <v>265</v>
      </c>
      <c r="O91" s="27" t="s">
        <v>260</v>
      </c>
      <c r="P91" s="82"/>
      <c r="Q91" s="32" t="s">
        <v>302</v>
      </c>
    </row>
    <row r="92" spans="1:17" ht="63" x14ac:dyDescent="0.25">
      <c r="A92" s="30" t="s">
        <v>128</v>
      </c>
      <c r="B92" s="24" t="s">
        <v>291</v>
      </c>
      <c r="C92" s="25">
        <v>940</v>
      </c>
      <c r="D92" s="25">
        <v>280</v>
      </c>
      <c r="E92" s="25">
        <v>3180</v>
      </c>
      <c r="F92" s="15">
        <f>SUM(C92:E92)</f>
        <v>4400</v>
      </c>
      <c r="G92" s="73">
        <f t="shared" si="13"/>
        <v>4.4000000000000004</v>
      </c>
      <c r="H92" s="14">
        <v>0</v>
      </c>
      <c r="I92" s="14">
        <v>0</v>
      </c>
      <c r="J92" s="14">
        <v>0</v>
      </c>
      <c r="K92" s="14">
        <v>0</v>
      </c>
      <c r="L92" s="74">
        <f t="shared" si="14"/>
        <v>0</v>
      </c>
      <c r="M92" s="11" t="s">
        <v>303</v>
      </c>
      <c r="N92" s="60" t="s">
        <v>304</v>
      </c>
      <c r="O92" s="8" t="s">
        <v>299</v>
      </c>
      <c r="P92" s="35" t="s">
        <v>300</v>
      </c>
      <c r="Q92" s="60">
        <v>7541026256</v>
      </c>
    </row>
    <row r="93" spans="1:17" ht="15.75" x14ac:dyDescent="0.25">
      <c r="A93" s="2"/>
      <c r="B93" s="23"/>
      <c r="C93" s="12"/>
      <c r="D93" s="12"/>
      <c r="E93" s="12"/>
      <c r="F93" s="12"/>
      <c r="G93" s="73"/>
      <c r="H93" s="12"/>
      <c r="I93" s="12"/>
      <c r="J93" s="12"/>
      <c r="K93" s="12"/>
      <c r="L93" s="74"/>
      <c r="M93" s="23"/>
      <c r="N93" s="23"/>
      <c r="O93" s="23"/>
      <c r="P93" s="23"/>
      <c r="Q93" s="23"/>
    </row>
    <row r="94" spans="1:17" s="10" customFormat="1" ht="42" customHeight="1" x14ac:dyDescent="0.35">
      <c r="A94" s="49"/>
      <c r="B94" s="76" t="s">
        <v>14</v>
      </c>
      <c r="C94" s="77">
        <f>C6+C7+C8+C9+C10+C11+C12+C13+C17+C21+C22+C23+C24+C78+C79+C89+C92</f>
        <v>995930</v>
      </c>
      <c r="D94" s="77">
        <f t="shared" ref="D94:L94" si="20">D6+D7+D8+D9+D10+D11+D12+D13+D17+D21+D22+D23+D24+D78+D79+D89+D92</f>
        <v>611860</v>
      </c>
      <c r="E94" s="77">
        <f t="shared" si="20"/>
        <v>329540</v>
      </c>
      <c r="F94" s="77">
        <f t="shared" si="20"/>
        <v>1937330</v>
      </c>
      <c r="G94" s="77">
        <f t="shared" si="20"/>
        <v>1937.3300000000002</v>
      </c>
      <c r="H94" s="78">
        <f t="shared" si="20"/>
        <v>221260</v>
      </c>
      <c r="I94" s="78">
        <f t="shared" si="20"/>
        <v>181040</v>
      </c>
      <c r="J94" s="78">
        <f t="shared" si="20"/>
        <v>27550</v>
      </c>
      <c r="K94" s="78">
        <f t="shared" si="20"/>
        <v>429850</v>
      </c>
      <c r="L94" s="78">
        <f t="shared" si="20"/>
        <v>429.84999999999997</v>
      </c>
      <c r="M94" s="50"/>
      <c r="N94" s="50"/>
      <c r="O94" s="50"/>
      <c r="P94" s="50"/>
      <c r="Q94" s="50"/>
    </row>
    <row r="95" spans="1:17" ht="18.75" x14ac:dyDescent="0.3">
      <c r="E95" s="9"/>
      <c r="F95" s="9"/>
      <c r="G95" s="10"/>
      <c r="H95" s="9"/>
      <c r="I95" s="9"/>
      <c r="J95" s="9"/>
      <c r="K95" s="9"/>
      <c r="L95" s="10"/>
    </row>
  </sheetData>
  <mergeCells count="9">
    <mergeCell ref="Q4:Q5"/>
    <mergeCell ref="P90:P91"/>
    <mergeCell ref="A2:Q2"/>
    <mergeCell ref="A4:A5"/>
    <mergeCell ref="B4:B5"/>
    <mergeCell ref="M4:M5"/>
    <mergeCell ref="N4:N5"/>
    <mergeCell ref="O4:O5"/>
    <mergeCell ref="P4:P5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ZPO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Zochniak Joanna</dc:creator>
  <cp:lastModifiedBy>Szymańska Agnieszka 3</cp:lastModifiedBy>
  <cp:lastPrinted>2025-07-25T07:48:17Z</cp:lastPrinted>
  <dcterms:created xsi:type="dcterms:W3CDTF">2017-07-19T06:16:23Z</dcterms:created>
  <dcterms:modified xsi:type="dcterms:W3CDTF">2025-10-21T17:47:36Z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UxC4dwLulzfINJ8nQH+xvX5LNGipWa4BRSZhPgxsCvlPmMyOM9PDOQlNuHYfcHAlwQ1MsJ6aVtVJcKmChqRgRw==</vt:lpwstr>
  </property>
  <property fmtid="{D5CDD505-2E9C-101B-9397-08002B2CF9AE}" pid="4" name="MFClassificationDate">
    <vt:lpwstr>2024-05-14T13:55:55.6256139+02:00</vt:lpwstr>
  </property>
  <property fmtid="{D5CDD505-2E9C-101B-9397-08002B2CF9AE}" pid="5" name="MFClassifiedBySID">
    <vt:lpwstr>UxC4dwLulzfINJ8nQH+xvX5LNGipWa4BRSZhPgxsCvm42mrIC/DSDv0ggS+FjUN/2v1BBotkLlY5aAiEhoi6ufxjI8xCugFSdR+uJj5Mn055uJFWiRCu2fsprxiTHqtc</vt:lpwstr>
  </property>
  <property fmtid="{D5CDD505-2E9C-101B-9397-08002B2CF9AE}" pid="6" name="MFGRNItemId">
    <vt:lpwstr>GRN-c4984538-2f8c-477e-8677-326cb1d91425</vt:lpwstr>
  </property>
  <property fmtid="{D5CDD505-2E9C-101B-9397-08002B2CF9AE}" pid="7" name="MFHash">
    <vt:lpwstr>flRfcALSwHvrLTxuDkXMyiCC5/0VVRwse+6lm+p6K3Q=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